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Оборотная ведомость " sheetId="1" r:id="rId1"/>
  </sheets>
  <definedNames/>
  <calcPr fullCalcOnLoad="1"/>
</workbook>
</file>

<file path=xl/sharedStrings.xml><?xml version="1.0" encoding="utf-8"?>
<sst xmlns="http://schemas.openxmlformats.org/spreadsheetml/2006/main" count="625" uniqueCount="187">
  <si>
    <t>ОБОРОТНО-САЛЬДОВАЯ  ВЕДОМОСТЬ</t>
  </si>
  <si>
    <t>по счету Зб 26</t>
  </si>
  <si>
    <t>Имущество, переданное в безвозмездное пользование</t>
  </si>
  <si>
    <t>за период с 01.01.2015 по 31.01.2015</t>
  </si>
  <si>
    <t/>
  </si>
  <si>
    <t>КОДЫ</t>
  </si>
  <si>
    <t>по ОКУД</t>
  </si>
  <si>
    <t>Учреждение (централизованная бухгалтерия)</t>
  </si>
  <si>
    <t>Муниципальное общеобразовательное учреждение "Гимназия г.Надыма"</t>
  </si>
  <si>
    <t>по ОКПО</t>
  </si>
  <si>
    <t>54094687</t>
  </si>
  <si>
    <t>Структурное подразделение</t>
  </si>
  <si>
    <t>МОУ "Гимназия г.Надыма"</t>
  </si>
  <si>
    <t xml:space="preserve">по КСП </t>
  </si>
  <si>
    <t>101110000</t>
  </si>
  <si>
    <t>Единица измерения: руб.</t>
  </si>
  <si>
    <t>по ОКЕИ</t>
  </si>
  <si>
    <t>383</t>
  </si>
  <si>
    <t>Мат. отв. лицо</t>
  </si>
  <si>
    <t>№ п/п</t>
  </si>
  <si>
    <t>Расшифровка</t>
  </si>
  <si>
    <t>Код</t>
  </si>
  <si>
    <t>Наименование</t>
  </si>
  <si>
    <t>На 01.01.2015</t>
  </si>
  <si>
    <t>Кол-во</t>
  </si>
  <si>
    <t>Сумма</t>
  </si>
  <si>
    <t>Обороты за период</t>
  </si>
  <si>
    <t>Дебет</t>
  </si>
  <si>
    <t>Кредит</t>
  </si>
  <si>
    <t>На 31.01.2015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</si>
  <si>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</si>
  <si>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</si>
  <si>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</si>
  <si>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</si>
  <si>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</si>
  <si>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</si>
  <si>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</si>
  <si>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</si>
  <si>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</si>
  <si>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</si>
  <si>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</si>
  <si>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(400000) 4-Субсидии на выполнение государственного (муниципального) задания</t>
  </si>
  <si>
    <t>909.0702.0241300.000</t>
  </si>
  <si>
    <t>МОУ "Гимназия г.Надыма" (1.01.11.00.00)</t>
  </si>
  <si>
    <t>260-1 (Земля, переданная в безвозмездное пользование)</t>
  </si>
  <si>
    <t>010.2.0003</t>
  </si>
  <si>
    <t>Здание гимназии на 200 уч.</t>
  </si>
  <si>
    <t>75,440</t>
  </si>
  <si>
    <t>260-2 (Земля, переданная в постоянное бессрочное пользование)</t>
  </si>
  <si>
    <t>012.6.7842</t>
  </si>
  <si>
    <t>Кухонная машина универс.</t>
  </si>
  <si>
    <t>015.6.6361</t>
  </si>
  <si>
    <t xml:space="preserve">Линия раздачи (матмид 2 блюд ПМЭС-70КМ-60) </t>
  </si>
  <si>
    <t>010.6.1054</t>
  </si>
  <si>
    <t>Мороз камера "Снайге"</t>
  </si>
  <si>
    <t>015.6.6360</t>
  </si>
  <si>
    <t>Морозильный ларь  HF 506</t>
  </si>
  <si>
    <t>012.6.7849</t>
  </si>
  <si>
    <t>Овощерезка "Гамма"</t>
  </si>
  <si>
    <t>015.6.6358</t>
  </si>
  <si>
    <t>Печь конвекционная TE43 MKU EKSI EKSI Professional S.R.L.</t>
  </si>
  <si>
    <t>012.6.7847</t>
  </si>
  <si>
    <t>Плита электрическая ЗПК</t>
  </si>
  <si>
    <t>021.6.0259</t>
  </si>
  <si>
    <t>Плита электрическая ЭП-6ЖШ</t>
  </si>
  <si>
    <t>015.6.6357</t>
  </si>
  <si>
    <t>Посудомоечная машина EKSI  Professional S.R.L</t>
  </si>
  <si>
    <t>012.6.7848</t>
  </si>
  <si>
    <t>Привод универсальный</t>
  </si>
  <si>
    <t>010.4.8858</t>
  </si>
  <si>
    <t>Спиротест портативный УСПЦ-01</t>
  </si>
  <si>
    <t>12</t>
  </si>
  <si>
    <t>015.6.6362</t>
  </si>
  <si>
    <t>Сплит-система BGS 220 F Zanotti</t>
  </si>
  <si>
    <t>13</t>
  </si>
  <si>
    <t>010.6.0778</t>
  </si>
  <si>
    <t>Стол обеденный пласт</t>
  </si>
  <si>
    <t>14</t>
  </si>
  <si>
    <t>010.6.0779</t>
  </si>
  <si>
    <t>15</t>
  </si>
  <si>
    <t>010.6.0780</t>
  </si>
  <si>
    <t>16</t>
  </si>
  <si>
    <t>010.6.0782</t>
  </si>
  <si>
    <t>17</t>
  </si>
  <si>
    <t>010.6.0783</t>
  </si>
  <si>
    <t>18</t>
  </si>
  <si>
    <t>010.6.0784</t>
  </si>
  <si>
    <t>19</t>
  </si>
  <si>
    <t>010.6.0786</t>
  </si>
  <si>
    <t>20</t>
  </si>
  <si>
    <t>010.6.0788</t>
  </si>
  <si>
    <t>21</t>
  </si>
  <si>
    <t>010.6.0789</t>
  </si>
  <si>
    <t>22</t>
  </si>
  <si>
    <t>010.6.0791</t>
  </si>
  <si>
    <t>23</t>
  </si>
  <si>
    <t>010.6.0792</t>
  </si>
  <si>
    <t>24</t>
  </si>
  <si>
    <t>010.6.0793</t>
  </si>
  <si>
    <t>25</t>
  </si>
  <si>
    <t>010.6.0795</t>
  </si>
  <si>
    <t>26</t>
  </si>
  <si>
    <t>010.6.0796</t>
  </si>
  <si>
    <t>27</t>
  </si>
  <si>
    <t>010.6.0797</t>
  </si>
  <si>
    <t>28</t>
  </si>
  <si>
    <t>010.6.0798</t>
  </si>
  <si>
    <t>29</t>
  </si>
  <si>
    <t>010.6.0799</t>
  </si>
  <si>
    <t>30</t>
  </si>
  <si>
    <t>010.6.0800</t>
  </si>
  <si>
    <t>31</t>
  </si>
  <si>
    <t>010.6.0801</t>
  </si>
  <si>
    <t>32</t>
  </si>
  <si>
    <t>010.6.0802</t>
  </si>
  <si>
    <t>33</t>
  </si>
  <si>
    <t>010.6.0803</t>
  </si>
  <si>
    <t>34</t>
  </si>
  <si>
    <t>010.6.0804</t>
  </si>
  <si>
    <t>35</t>
  </si>
  <si>
    <t>010.6.0805</t>
  </si>
  <si>
    <t>36</t>
  </si>
  <si>
    <t>010.6.0806</t>
  </si>
  <si>
    <t>37</t>
  </si>
  <si>
    <t>010.6.0807</t>
  </si>
  <si>
    <t>38</t>
  </si>
  <si>
    <t>010.6.0808</t>
  </si>
  <si>
    <t>39</t>
  </si>
  <si>
    <t>010.6.0809</t>
  </si>
  <si>
    <t>40</t>
  </si>
  <si>
    <t>010.6.0810</t>
  </si>
  <si>
    <t>41</t>
  </si>
  <si>
    <t>010.6.0811</t>
  </si>
  <si>
    <t>42</t>
  </si>
  <si>
    <t>010.6.0812</t>
  </si>
  <si>
    <t>43</t>
  </si>
  <si>
    <t>015.6.5577</t>
  </si>
  <si>
    <t>Стол письм. однотумбовый</t>
  </si>
  <si>
    <t>44</t>
  </si>
  <si>
    <t>010.6.8621</t>
  </si>
  <si>
    <t>Тестомес</t>
  </si>
  <si>
    <t>45</t>
  </si>
  <si>
    <t>021.6.0258</t>
  </si>
  <si>
    <t>Тестомес ТММ-140</t>
  </si>
  <si>
    <t>46</t>
  </si>
  <si>
    <t>012.6.7850</t>
  </si>
  <si>
    <t>Холодильная витрина</t>
  </si>
  <si>
    <t>47</t>
  </si>
  <si>
    <t>010.6.1040</t>
  </si>
  <si>
    <t>Холодильник</t>
  </si>
  <si>
    <t>48</t>
  </si>
  <si>
    <t>010.6.1039</t>
  </si>
  <si>
    <t>Холодильник "Бирюса"</t>
  </si>
  <si>
    <t>49</t>
  </si>
  <si>
    <t>014.6.4095</t>
  </si>
  <si>
    <t xml:space="preserve">Шкаф для документов  Ш-2 </t>
  </si>
  <si>
    <t>50</t>
  </si>
  <si>
    <t>014.6.1352</t>
  </si>
  <si>
    <t>Шкаф медицинский ШМ-2.1</t>
  </si>
  <si>
    <t>51</t>
  </si>
  <si>
    <t>010.6.8979</t>
  </si>
  <si>
    <t>Шкаф холодильный</t>
  </si>
  <si>
    <t>52</t>
  </si>
  <si>
    <t>015.6.7760</t>
  </si>
  <si>
    <t>Электросковорода ЭСК-80-0,27-40</t>
  </si>
  <si>
    <t>Итого по 260-2</t>
  </si>
  <si>
    <t>53</t>
  </si>
  <si>
    <t>260-3</t>
  </si>
  <si>
    <t>010.4.5743</t>
  </si>
  <si>
    <t>Весы мед.электронные ВМ-150</t>
  </si>
  <si>
    <t>015.6.6112</t>
  </si>
  <si>
    <t>Кухонная машина "Помощница"</t>
  </si>
  <si>
    <t>015.6.6113</t>
  </si>
  <si>
    <t>021.6.0274</t>
  </si>
  <si>
    <t>Подставка для пароконвектомата Iterma SCC-61/101 открытая</t>
  </si>
  <si>
    <t>Итого по 260-3</t>
  </si>
  <si>
    <t xml:space="preserve">Итого по </t>
  </si>
  <si>
    <t>132,440</t>
  </si>
  <si>
    <t xml:space="preserve">Итого </t>
  </si>
  <si>
    <t>Исполнитель:</t>
  </si>
  <si>
    <t>Бухгалтер 2 категории</t>
  </si>
  <si>
    <t>Ибрагимова М. Б.</t>
  </si>
  <si>
    <t>должность</t>
  </si>
  <si>
    <t>подпись</t>
  </si>
  <si>
    <t>Расшифровка подписи</t>
  </si>
  <si>
    <t>Главный бухгалтер:</t>
  </si>
  <si>
    <t>Доденко Е. 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</si>
</sst>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/>
    </xf>
    <xf numFmtId="14" fontId="3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7" fillId="33" borderId="14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4" fontId="7" fillId="33" borderId="16" xfId="0" applyNumberFormat="1" applyFont="1" applyFill="1" applyBorder="1" applyAlignment="1">
      <alignment horizontal="right" vertical="top" wrapText="1"/>
    </xf>
    <xf numFmtId="0" fontId="7" fillId="33" borderId="17" xfId="0" applyNumberFormat="1" applyFont="1" applyFill="1" applyBorder="1" applyAlignment="1">
      <alignment horizontal="right" vertical="top" wrapText="1"/>
    </xf>
    <xf numFmtId="0" fontId="7" fillId="33" borderId="17" xfId="0" applyNumberFormat="1" applyFont="1" applyFill="1" applyBorder="1" applyAlignment="1">
      <alignment horizontal="center" vertical="top" wrapText="1"/>
    </xf>
    <xf numFmtId="4" fontId="7" fillId="33" borderId="14" xfId="0" applyNumberFormat="1" applyFont="1" applyFill="1" applyBorder="1" applyAlignment="1">
      <alignment horizontal="right" vertical="top" wrapText="1"/>
    </xf>
    <xf numFmtId="0" fontId="7" fillId="33" borderId="14" xfId="0" applyNumberFormat="1" applyFont="1" applyFill="1" applyBorder="1" applyAlignment="1">
      <alignment horizontal="right" vertical="top" wrapText="1"/>
    </xf>
    <xf numFmtId="4" fontId="7" fillId="33" borderId="18" xfId="0" applyNumberFormat="1" applyFont="1" applyFill="1" applyBorder="1" applyAlignment="1">
      <alignment horizontal="right" vertical="top" wrapText="1"/>
    </xf>
    <xf numFmtId="0" fontId="7" fillId="33" borderId="13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horizontal="right" vertical="top" wrapText="1"/>
    </xf>
    <xf numFmtId="0" fontId="7" fillId="33" borderId="10" xfId="0" applyNumberFormat="1" applyFont="1" applyFill="1" applyBorder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7" fillId="33" borderId="19" xfId="0" applyNumberFormat="1" applyFont="1" applyFill="1" applyBorder="1" applyAlignment="1">
      <alignment horizontal="left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7"/>
  <sheetViews>
    <sheetView tabSelected="1" zoomScalePageLayoutView="0" workbookViewId="0" topLeftCell="A4">
      <selection activeCell="A1" sqref="A1:AG1"/>
    </sheetView>
  </sheetViews>
  <sheetFormatPr defaultColWidth="9.140625" defaultRowHeight="12.75"/>
  <cols>
    <col min="1" max="1" width="4.7109375" style="1" customWidth="1"/>
    <col min="2" max="2" width="8.7109375" style="1" customWidth="1"/>
    <col min="3" max="3" width="2.7109375" style="1" customWidth="1"/>
    <col min="4" max="5" width="1.7109375" style="1" customWidth="1"/>
    <col min="6" max="6" width="2.7109375" style="1" customWidth="1"/>
    <col min="7" max="7" width="7.7109375" style="1" customWidth="1"/>
    <col min="8" max="8" width="11.7109375" style="1" customWidth="1"/>
    <col min="9" max="9" width="2.7109375" style="1" customWidth="1"/>
    <col min="10" max="10" width="1.7109375" style="1" customWidth="1"/>
    <col min="11" max="11" width="3.7109375" style="1" customWidth="1"/>
    <col min="12" max="12" width="1.7109375" style="1" customWidth="1"/>
    <col min="13" max="13" width="0.13671875" style="1" customWidth="1"/>
    <col min="14" max="14" width="1.7109375" style="1" customWidth="1"/>
    <col min="15" max="15" width="7.7109375" style="1" customWidth="1"/>
    <col min="16" max="16" width="1.7109375" style="1" customWidth="1"/>
    <col min="17" max="17" width="2.7109375" style="1" customWidth="1"/>
    <col min="18" max="19" width="4.7109375" style="1" customWidth="1"/>
    <col min="20" max="20" width="3.7109375" style="1" customWidth="1"/>
    <col min="21" max="21" width="2.7109375" style="1" customWidth="1"/>
    <col min="22" max="22" width="0.13671875" style="1" customWidth="1"/>
    <col min="23" max="23" width="6.7109375" style="1" customWidth="1"/>
    <col min="24" max="25" width="2.7109375" style="1" customWidth="1"/>
    <col min="26" max="27" width="3.7109375" style="1" customWidth="1"/>
    <col min="28" max="28" width="4.7109375" style="1" customWidth="1"/>
    <col min="29" max="29" width="0.13671875" style="1" customWidth="1"/>
    <col min="30" max="30" width="1.7109375" style="1" customWidth="1"/>
    <col min="31" max="31" width="2.7109375" style="1" customWidth="1"/>
    <col min="32" max="32" width="7.7109375" style="1" customWidth="1"/>
    <col min="33" max="33" width="0.13671875" style="1" customWidth="1"/>
  </cols>
  <sheetData>
    <row r="1" spans="1:33" s="1" customFormat="1" ht="15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1:33" s="1" customFormat="1" ht="15.7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s="1" customFormat="1" ht="15.7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33" s="1" customFormat="1" ht="15.75" customHeight="1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2">
        <v>42036</v>
      </c>
    </row>
    <row r="5" spans="1:33" s="1" customFormat="1" ht="15.75" customHeight="1">
      <c r="A5" s="43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51" t="s">
        <v>5</v>
      </c>
      <c r="AE5" s="51"/>
      <c r="AF5" s="51"/>
      <c r="AG5" s="51"/>
    </row>
    <row r="6" spans="1:33" s="1" customFormat="1" ht="13.5" customHeight="1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 t="s">
        <v>6</v>
      </c>
      <c r="AB6" s="45"/>
      <c r="AC6" s="49" t="s">
        <v>4</v>
      </c>
      <c r="AD6" s="49"/>
      <c r="AE6" s="49"/>
      <c r="AF6" s="49"/>
      <c r="AG6" s="49"/>
    </row>
    <row r="7" spans="1:33" s="1" customFormat="1" ht="27" customHeight="1">
      <c r="A7" s="42" t="s">
        <v>7</v>
      </c>
      <c r="B7" s="42"/>
      <c r="C7" s="42"/>
      <c r="D7" s="42"/>
      <c r="E7" s="42"/>
      <c r="F7" s="42"/>
      <c r="G7" s="42"/>
      <c r="H7" s="42"/>
      <c r="I7" s="44" t="s">
        <v>8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5" t="s">
        <v>9</v>
      </c>
      <c r="AB7" s="45"/>
      <c r="AC7" s="46" t="s">
        <v>10</v>
      </c>
      <c r="AD7" s="46"/>
      <c r="AE7" s="46"/>
      <c r="AF7" s="46"/>
      <c r="AG7" s="46"/>
    </row>
    <row r="8" spans="1:33" s="1" customFormat="1" ht="15" customHeight="1">
      <c r="A8" s="42" t="s">
        <v>11</v>
      </c>
      <c r="B8" s="42"/>
      <c r="C8" s="42"/>
      <c r="D8" s="42"/>
      <c r="E8" s="42"/>
      <c r="F8" s="42"/>
      <c r="G8" s="42"/>
      <c r="H8" s="44" t="s">
        <v>12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5" t="s">
        <v>13</v>
      </c>
      <c r="AB8" s="45"/>
      <c r="AC8" s="46" t="s">
        <v>14</v>
      </c>
      <c r="AD8" s="46"/>
      <c r="AE8" s="46"/>
      <c r="AF8" s="46"/>
      <c r="AG8" s="46"/>
    </row>
    <row r="9" spans="1:33" s="1" customFormat="1" ht="13.5" customHeight="1">
      <c r="A9" s="42" t="s">
        <v>15</v>
      </c>
      <c r="B9" s="42"/>
      <c r="C9" s="42"/>
      <c r="D9" s="42"/>
      <c r="E9" s="42"/>
      <c r="F9" s="42"/>
      <c r="G9" s="42"/>
      <c r="H9" s="47" t="s">
        <v>4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5" t="s">
        <v>16</v>
      </c>
      <c r="AB9" s="45"/>
      <c r="AC9" s="48" t="s">
        <v>17</v>
      </c>
      <c r="AD9" s="48"/>
      <c r="AE9" s="48"/>
      <c r="AF9" s="48"/>
      <c r="AG9" s="48"/>
    </row>
    <row r="10" spans="1:33" s="1" customFormat="1" ht="13.5" customHeight="1">
      <c r="A10" s="42" t="s">
        <v>18</v>
      </c>
      <c r="B10" s="42"/>
      <c r="C10" s="42" t="s">
        <v>4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1:33" s="1" customFormat="1" ht="9.75" customHeight="1">
      <c r="A11" s="43" t="s">
        <v>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s="1" customFormat="1" ht="12.75" customHeight="1">
      <c r="A12" s="40" t="s">
        <v>19</v>
      </c>
      <c r="B12" s="40" t="s">
        <v>20</v>
      </c>
      <c r="C12" s="40"/>
      <c r="D12" s="40"/>
      <c r="E12" s="40"/>
      <c r="F12" s="40"/>
      <c r="G12" s="40"/>
      <c r="H12" s="40"/>
      <c r="I12" s="40"/>
      <c r="J12" s="40" t="s">
        <v>23</v>
      </c>
      <c r="K12" s="40"/>
      <c r="L12" s="40"/>
      <c r="M12" s="40"/>
      <c r="N12" s="40"/>
      <c r="O12" s="40"/>
      <c r="P12" s="40"/>
      <c r="Q12" s="40" t="s">
        <v>26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36" t="s">
        <v>29</v>
      </c>
      <c r="AC12" s="36"/>
      <c r="AD12" s="36"/>
      <c r="AE12" s="36"/>
      <c r="AF12" s="36"/>
      <c r="AG12" s="36"/>
    </row>
    <row r="13" spans="1:33" s="1" customFormat="1" ht="13.5" customHeight="1">
      <c r="A13" s="40"/>
      <c r="B13" s="37" t="s">
        <v>21</v>
      </c>
      <c r="C13" s="37"/>
      <c r="D13" s="37"/>
      <c r="E13" s="41" t="s">
        <v>22</v>
      </c>
      <c r="F13" s="41"/>
      <c r="G13" s="41"/>
      <c r="H13" s="41"/>
      <c r="I13" s="41"/>
      <c r="J13" s="37" t="s">
        <v>24</v>
      </c>
      <c r="K13" s="37"/>
      <c r="L13" s="37"/>
      <c r="M13" s="37"/>
      <c r="N13" s="41" t="s">
        <v>25</v>
      </c>
      <c r="O13" s="41"/>
      <c r="P13" s="41"/>
      <c r="Q13" s="37" t="s">
        <v>27</v>
      </c>
      <c r="R13" s="37"/>
      <c r="S13" s="37"/>
      <c r="T13" s="37"/>
      <c r="U13" s="37"/>
      <c r="V13" s="37"/>
      <c r="W13" s="41" t="s">
        <v>28</v>
      </c>
      <c r="X13" s="41"/>
      <c r="Y13" s="41"/>
      <c r="Z13" s="41"/>
      <c r="AA13" s="41"/>
      <c r="AB13" s="37" t="s">
        <v>24</v>
      </c>
      <c r="AC13" s="37"/>
      <c r="AD13" s="37"/>
      <c r="AE13" s="38" t="s">
        <v>25</v>
      </c>
      <c r="AF13" s="38"/>
      <c r="AG13" s="38"/>
    </row>
    <row r="14" spans="1:33" s="1" customFormat="1" ht="15" customHeight="1">
      <c r="A14" s="40"/>
      <c r="B14" s="37"/>
      <c r="C14" s="37"/>
      <c r="D14" s="37"/>
      <c r="E14" s="41"/>
      <c r="F14" s="41"/>
      <c r="G14" s="41"/>
      <c r="H14" s="41"/>
      <c r="I14" s="41"/>
      <c r="J14" s="37"/>
      <c r="K14" s="37"/>
      <c r="L14" s="37"/>
      <c r="M14" s="37"/>
      <c r="N14" s="41"/>
      <c r="O14" s="41"/>
      <c r="P14" s="41"/>
      <c r="Q14" s="37" t="s">
        <v>24</v>
      </c>
      <c r="R14" s="37"/>
      <c r="S14" s="41" t="s">
        <v>25</v>
      </c>
      <c r="T14" s="41"/>
      <c r="U14" s="41"/>
      <c r="V14" s="41"/>
      <c r="W14" s="3" t="s">
        <v>24</v>
      </c>
      <c r="X14" s="41" t="s">
        <v>25</v>
      </c>
      <c r="Y14" s="41"/>
      <c r="Z14" s="41"/>
      <c r="AA14" s="41"/>
      <c r="AB14" s="37"/>
      <c r="AC14" s="37"/>
      <c r="AD14" s="37"/>
      <c r="AE14" s="38"/>
      <c r="AF14" s="38"/>
      <c r="AG14" s="38"/>
    </row>
    <row r="15" spans="1:33" s="1" customFormat="1" ht="13.5" customHeight="1">
      <c r="A15" s="4" t="s">
        <v>30</v>
      </c>
      <c r="B15" s="34" t="s">
        <v>31</v>
      </c>
      <c r="C15" s="34"/>
      <c r="D15" s="34"/>
      <c r="E15" s="39" t="s">
        <v>32</v>
      </c>
      <c r="F15" s="39"/>
      <c r="G15" s="39"/>
      <c r="H15" s="39"/>
      <c r="I15" s="39"/>
      <c r="J15" s="34" t="s">
        <v>33</v>
      </c>
      <c r="K15" s="34"/>
      <c r="L15" s="34"/>
      <c r="M15" s="34"/>
      <c r="N15" s="39" t="s">
        <v>34</v>
      </c>
      <c r="O15" s="39"/>
      <c r="P15" s="39"/>
      <c r="Q15" s="34" t="s">
        <v>35</v>
      </c>
      <c r="R15" s="34"/>
      <c r="S15" s="39" t="s">
        <v>36</v>
      </c>
      <c r="T15" s="39"/>
      <c r="U15" s="39"/>
      <c r="V15" s="39"/>
      <c r="W15" s="5" t="s">
        <v>37</v>
      </c>
      <c r="X15" s="39" t="s">
        <v>38</v>
      </c>
      <c r="Y15" s="39"/>
      <c r="Z15" s="39"/>
      <c r="AA15" s="39"/>
      <c r="AB15" s="34" t="s">
        <v>39</v>
      </c>
      <c r="AC15" s="34"/>
      <c r="AD15" s="34"/>
      <c r="AE15" s="35" t="s">
        <v>40</v>
      </c>
      <c r="AF15" s="35"/>
      <c r="AG15" s="35"/>
    </row>
    <row r="16" spans="1:33" s="1" customFormat="1" ht="12.75" customHeight="1">
      <c r="A16" s="33" t="s">
        <v>41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3" s="1" customFormat="1" ht="12.75" customHeight="1">
      <c r="A17" s="33" t="s">
        <v>42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 s="1" customFormat="1" ht="12.75" customHeight="1">
      <c r="A18" s="33" t="s">
        <v>43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s="1" customFormat="1" ht="12.75" customHeight="1">
      <c r="A19" s="33" t="s">
        <v>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s="1" customFormat="1" ht="12.75" customHeight="1">
      <c r="A20" s="33" t="s">
        <v>44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s="1" customFormat="1" ht="13.5" customHeight="1">
      <c r="A21" s="6" t="s">
        <v>30</v>
      </c>
      <c r="B21" s="29" t="s">
        <v>45</v>
      </c>
      <c r="C21" s="29"/>
      <c r="D21" s="29"/>
      <c r="E21" s="30" t="s">
        <v>46</v>
      </c>
      <c r="F21" s="30"/>
      <c r="G21" s="30"/>
      <c r="H21" s="30"/>
      <c r="I21" s="30"/>
      <c r="J21" s="28" t="s">
        <v>47</v>
      </c>
      <c r="K21" s="28"/>
      <c r="L21" s="28"/>
      <c r="M21" s="28"/>
      <c r="N21" s="31">
        <f>1421193.79</f>
        <v>1421193.79</v>
      </c>
      <c r="O21" s="31"/>
      <c r="P21" s="31"/>
      <c r="Q21" s="28" t="s">
        <v>4</v>
      </c>
      <c r="R21" s="28"/>
      <c r="S21" s="32" t="s">
        <v>4</v>
      </c>
      <c r="T21" s="32"/>
      <c r="U21" s="32"/>
      <c r="V21" s="32"/>
      <c r="W21" s="7" t="s">
        <v>4</v>
      </c>
      <c r="X21" s="32" t="s">
        <v>4</v>
      </c>
      <c r="Y21" s="32"/>
      <c r="Z21" s="32"/>
      <c r="AA21" s="32"/>
      <c r="AB21" s="28" t="s">
        <v>47</v>
      </c>
      <c r="AC21" s="28"/>
      <c r="AD21" s="28"/>
      <c r="AE21" s="27">
        <f>1421193.79</f>
        <v>1421193.79</v>
      </c>
      <c r="AF21" s="27"/>
      <c r="AG21" s="27"/>
    </row>
    <row r="22" spans="1:33" s="1" customFormat="1" ht="12.75" customHeight="1">
      <c r="A22" s="33" t="s">
        <v>48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s="1" customFormat="1" ht="13.5" customHeight="1">
      <c r="A23" s="6" t="s">
        <v>30</v>
      </c>
      <c r="B23" s="29" t="s">
        <v>49</v>
      </c>
      <c r="C23" s="29"/>
      <c r="D23" s="29"/>
      <c r="E23" s="30" t="s">
        <v>50</v>
      </c>
      <c r="F23" s="30"/>
      <c r="G23" s="30"/>
      <c r="H23" s="30"/>
      <c r="I23" s="30"/>
      <c r="J23" s="28" t="s">
        <v>30</v>
      </c>
      <c r="K23" s="28"/>
      <c r="L23" s="28"/>
      <c r="M23" s="28"/>
      <c r="N23" s="31">
        <f>39162</f>
        <v>39162</v>
      </c>
      <c r="O23" s="31"/>
      <c r="P23" s="31"/>
      <c r="Q23" s="28" t="s">
        <v>4</v>
      </c>
      <c r="R23" s="28"/>
      <c r="S23" s="32" t="s">
        <v>4</v>
      </c>
      <c r="T23" s="32"/>
      <c r="U23" s="32"/>
      <c r="V23" s="32"/>
      <c r="W23" s="7" t="s">
        <v>4</v>
      </c>
      <c r="X23" s="32" t="s">
        <v>4</v>
      </c>
      <c r="Y23" s="32"/>
      <c r="Z23" s="32"/>
      <c r="AA23" s="32"/>
      <c r="AB23" s="28" t="s">
        <v>30</v>
      </c>
      <c r="AC23" s="28"/>
      <c r="AD23" s="28"/>
      <c r="AE23" s="27">
        <f>39162</f>
        <v>39162</v>
      </c>
      <c r="AF23" s="27"/>
      <c r="AG23" s="27"/>
    </row>
    <row r="24" spans="1:33" s="1" customFormat="1" ht="24" customHeight="1">
      <c r="A24" s="6" t="s">
        <v>31</v>
      </c>
      <c r="B24" s="29" t="s">
        <v>51</v>
      </c>
      <c r="C24" s="29"/>
      <c r="D24" s="29"/>
      <c r="E24" s="30" t="s">
        <v>52</v>
      </c>
      <c r="F24" s="30"/>
      <c r="G24" s="30"/>
      <c r="H24" s="30"/>
      <c r="I24" s="30"/>
      <c r="J24" s="28" t="s">
        <v>30</v>
      </c>
      <c r="K24" s="28"/>
      <c r="L24" s="28"/>
      <c r="M24" s="28"/>
      <c r="N24" s="31">
        <f>56290</f>
        <v>56290</v>
      </c>
      <c r="O24" s="31"/>
      <c r="P24" s="31"/>
      <c r="Q24" s="28" t="s">
        <v>4</v>
      </c>
      <c r="R24" s="28"/>
      <c r="S24" s="32" t="s">
        <v>4</v>
      </c>
      <c r="T24" s="32"/>
      <c r="U24" s="32"/>
      <c r="V24" s="32"/>
      <c r="W24" s="7" t="s">
        <v>4</v>
      </c>
      <c r="X24" s="32" t="s">
        <v>4</v>
      </c>
      <c r="Y24" s="32"/>
      <c r="Z24" s="32"/>
      <c r="AA24" s="32"/>
      <c r="AB24" s="28" t="s">
        <v>30</v>
      </c>
      <c r="AC24" s="28"/>
      <c r="AD24" s="28"/>
      <c r="AE24" s="27">
        <f>56290</f>
        <v>56290</v>
      </c>
      <c r="AF24" s="27"/>
      <c r="AG24" s="27"/>
    </row>
    <row r="25" spans="1:33" s="1" customFormat="1" ht="13.5" customHeight="1">
      <c r="A25" s="6" t="s">
        <v>32</v>
      </c>
      <c r="B25" s="29" t="s">
        <v>53</v>
      </c>
      <c r="C25" s="29"/>
      <c r="D25" s="29"/>
      <c r="E25" s="30" t="s">
        <v>54</v>
      </c>
      <c r="F25" s="30"/>
      <c r="G25" s="30"/>
      <c r="H25" s="30"/>
      <c r="I25" s="30"/>
      <c r="J25" s="28" t="s">
        <v>30</v>
      </c>
      <c r="K25" s="28"/>
      <c r="L25" s="28"/>
      <c r="M25" s="28"/>
      <c r="N25" s="31">
        <f>4132.58</f>
        <v>4132.58</v>
      </c>
      <c r="O25" s="31"/>
      <c r="P25" s="31"/>
      <c r="Q25" s="28" t="s">
        <v>4</v>
      </c>
      <c r="R25" s="28"/>
      <c r="S25" s="32" t="s">
        <v>4</v>
      </c>
      <c r="T25" s="32"/>
      <c r="U25" s="32"/>
      <c r="V25" s="32"/>
      <c r="W25" s="7" t="s">
        <v>4</v>
      </c>
      <c r="X25" s="32" t="s">
        <v>4</v>
      </c>
      <c r="Y25" s="32"/>
      <c r="Z25" s="32"/>
      <c r="AA25" s="32"/>
      <c r="AB25" s="28" t="s">
        <v>30</v>
      </c>
      <c r="AC25" s="28"/>
      <c r="AD25" s="28"/>
      <c r="AE25" s="27">
        <f>4132.58</f>
        <v>4132.58</v>
      </c>
      <c r="AF25" s="27"/>
      <c r="AG25" s="27"/>
    </row>
    <row r="26" spans="1:33" s="1" customFormat="1" ht="13.5" customHeight="1">
      <c r="A26" s="6" t="s">
        <v>33</v>
      </c>
      <c r="B26" s="29" t="s">
        <v>55</v>
      </c>
      <c r="C26" s="29"/>
      <c r="D26" s="29"/>
      <c r="E26" s="30" t="s">
        <v>56</v>
      </c>
      <c r="F26" s="30"/>
      <c r="G26" s="30"/>
      <c r="H26" s="30"/>
      <c r="I26" s="30"/>
      <c r="J26" s="28" t="s">
        <v>30</v>
      </c>
      <c r="K26" s="28"/>
      <c r="L26" s="28"/>
      <c r="M26" s="28"/>
      <c r="N26" s="31">
        <f>28990</f>
        <v>28990</v>
      </c>
      <c r="O26" s="31"/>
      <c r="P26" s="31"/>
      <c r="Q26" s="28" t="s">
        <v>4</v>
      </c>
      <c r="R26" s="28"/>
      <c r="S26" s="32" t="s">
        <v>4</v>
      </c>
      <c r="T26" s="32"/>
      <c r="U26" s="32"/>
      <c r="V26" s="32"/>
      <c r="W26" s="7" t="s">
        <v>4</v>
      </c>
      <c r="X26" s="32" t="s">
        <v>4</v>
      </c>
      <c r="Y26" s="32"/>
      <c r="Z26" s="32"/>
      <c r="AA26" s="32"/>
      <c r="AB26" s="28" t="s">
        <v>30</v>
      </c>
      <c r="AC26" s="28"/>
      <c r="AD26" s="28"/>
      <c r="AE26" s="27">
        <f>28990</f>
        <v>28990</v>
      </c>
      <c r="AF26" s="27"/>
      <c r="AG26" s="27"/>
    </row>
    <row r="27" spans="1:33" s="1" customFormat="1" ht="13.5" customHeight="1">
      <c r="A27" s="6" t="s">
        <v>34</v>
      </c>
      <c r="B27" s="29" t="s">
        <v>57</v>
      </c>
      <c r="C27" s="29"/>
      <c r="D27" s="29"/>
      <c r="E27" s="30" t="s">
        <v>58</v>
      </c>
      <c r="F27" s="30"/>
      <c r="G27" s="30"/>
      <c r="H27" s="30"/>
      <c r="I27" s="30"/>
      <c r="J27" s="28" t="s">
        <v>30</v>
      </c>
      <c r="K27" s="28"/>
      <c r="L27" s="28"/>
      <c r="M27" s="28"/>
      <c r="N27" s="31">
        <f>12654</f>
        <v>12654</v>
      </c>
      <c r="O27" s="31"/>
      <c r="P27" s="31"/>
      <c r="Q27" s="28" t="s">
        <v>4</v>
      </c>
      <c r="R27" s="28"/>
      <c r="S27" s="32" t="s">
        <v>4</v>
      </c>
      <c r="T27" s="32"/>
      <c r="U27" s="32"/>
      <c r="V27" s="32"/>
      <c r="W27" s="7" t="s">
        <v>4</v>
      </c>
      <c r="X27" s="32" t="s">
        <v>4</v>
      </c>
      <c r="Y27" s="32"/>
      <c r="Z27" s="32"/>
      <c r="AA27" s="32"/>
      <c r="AB27" s="28" t="s">
        <v>30</v>
      </c>
      <c r="AC27" s="28"/>
      <c r="AD27" s="28"/>
      <c r="AE27" s="27">
        <f>12654</f>
        <v>12654</v>
      </c>
      <c r="AF27" s="27"/>
      <c r="AG27" s="27"/>
    </row>
    <row r="28" spans="1:33" s="1" customFormat="1" ht="24" customHeight="1">
      <c r="A28" s="6" t="s">
        <v>35</v>
      </c>
      <c r="B28" s="29" t="s">
        <v>59</v>
      </c>
      <c r="C28" s="29"/>
      <c r="D28" s="29"/>
      <c r="E28" s="30" t="s">
        <v>60</v>
      </c>
      <c r="F28" s="30"/>
      <c r="G28" s="30"/>
      <c r="H28" s="30"/>
      <c r="I28" s="30"/>
      <c r="J28" s="28" t="s">
        <v>30</v>
      </c>
      <c r="K28" s="28"/>
      <c r="L28" s="28"/>
      <c r="M28" s="28"/>
      <c r="N28" s="31">
        <f>27911</f>
        <v>27911</v>
      </c>
      <c r="O28" s="31"/>
      <c r="P28" s="31"/>
      <c r="Q28" s="28" t="s">
        <v>4</v>
      </c>
      <c r="R28" s="28"/>
      <c r="S28" s="32" t="s">
        <v>4</v>
      </c>
      <c r="T28" s="32"/>
      <c r="U28" s="32"/>
      <c r="V28" s="32"/>
      <c r="W28" s="7" t="s">
        <v>4</v>
      </c>
      <c r="X28" s="32" t="s">
        <v>4</v>
      </c>
      <c r="Y28" s="32"/>
      <c r="Z28" s="32"/>
      <c r="AA28" s="32"/>
      <c r="AB28" s="28" t="s">
        <v>30</v>
      </c>
      <c r="AC28" s="28"/>
      <c r="AD28" s="28"/>
      <c r="AE28" s="27">
        <f>27911</f>
        <v>27911</v>
      </c>
      <c r="AF28" s="27"/>
      <c r="AG28" s="27"/>
    </row>
    <row r="29" spans="1:33" s="1" customFormat="1" ht="13.5" customHeight="1">
      <c r="A29" s="6" t="s">
        <v>36</v>
      </c>
      <c r="B29" s="29" t="s">
        <v>61</v>
      </c>
      <c r="C29" s="29"/>
      <c r="D29" s="29"/>
      <c r="E29" s="30" t="s">
        <v>62</v>
      </c>
      <c r="F29" s="30"/>
      <c r="G29" s="30"/>
      <c r="H29" s="30"/>
      <c r="I29" s="30"/>
      <c r="J29" s="28" t="s">
        <v>30</v>
      </c>
      <c r="K29" s="28"/>
      <c r="L29" s="28"/>
      <c r="M29" s="28"/>
      <c r="N29" s="31">
        <f>49731.36</f>
        <v>49731.36</v>
      </c>
      <c r="O29" s="31"/>
      <c r="P29" s="31"/>
      <c r="Q29" s="28" t="s">
        <v>4</v>
      </c>
      <c r="R29" s="28"/>
      <c r="S29" s="32" t="s">
        <v>4</v>
      </c>
      <c r="T29" s="32"/>
      <c r="U29" s="32"/>
      <c r="V29" s="32"/>
      <c r="W29" s="7" t="s">
        <v>4</v>
      </c>
      <c r="X29" s="32" t="s">
        <v>4</v>
      </c>
      <c r="Y29" s="32"/>
      <c r="Z29" s="32"/>
      <c r="AA29" s="32"/>
      <c r="AB29" s="28" t="s">
        <v>30</v>
      </c>
      <c r="AC29" s="28"/>
      <c r="AD29" s="28"/>
      <c r="AE29" s="27">
        <f>49731.36</f>
        <v>49731.36</v>
      </c>
      <c r="AF29" s="27"/>
      <c r="AG29" s="27"/>
    </row>
    <row r="30" spans="1:33" s="1" customFormat="1" ht="13.5" customHeight="1">
      <c r="A30" s="6" t="s">
        <v>37</v>
      </c>
      <c r="B30" s="29" t="s">
        <v>63</v>
      </c>
      <c r="C30" s="29"/>
      <c r="D30" s="29"/>
      <c r="E30" s="30" t="s">
        <v>64</v>
      </c>
      <c r="F30" s="30"/>
      <c r="G30" s="30"/>
      <c r="H30" s="30"/>
      <c r="I30" s="30"/>
      <c r="J30" s="28" t="s">
        <v>30</v>
      </c>
      <c r="K30" s="28"/>
      <c r="L30" s="28"/>
      <c r="M30" s="28"/>
      <c r="N30" s="31">
        <f>60000</f>
        <v>60000</v>
      </c>
      <c r="O30" s="31"/>
      <c r="P30" s="31"/>
      <c r="Q30" s="28" t="s">
        <v>4</v>
      </c>
      <c r="R30" s="28"/>
      <c r="S30" s="32" t="s">
        <v>4</v>
      </c>
      <c r="T30" s="32"/>
      <c r="U30" s="32"/>
      <c r="V30" s="32"/>
      <c r="W30" s="7" t="s">
        <v>4</v>
      </c>
      <c r="X30" s="32" t="s">
        <v>4</v>
      </c>
      <c r="Y30" s="32"/>
      <c r="Z30" s="32"/>
      <c r="AA30" s="32"/>
      <c r="AB30" s="28" t="s">
        <v>30</v>
      </c>
      <c r="AC30" s="28"/>
      <c r="AD30" s="28"/>
      <c r="AE30" s="27">
        <f>60000</f>
        <v>60000</v>
      </c>
      <c r="AF30" s="27"/>
      <c r="AG30" s="27"/>
    </row>
    <row r="31" spans="1:33" s="1" customFormat="1" ht="24" customHeight="1">
      <c r="A31" s="6" t="s">
        <v>38</v>
      </c>
      <c r="B31" s="29" t="s">
        <v>65</v>
      </c>
      <c r="C31" s="29"/>
      <c r="D31" s="29"/>
      <c r="E31" s="30" t="s">
        <v>66</v>
      </c>
      <c r="F31" s="30"/>
      <c r="G31" s="30"/>
      <c r="H31" s="30"/>
      <c r="I31" s="30"/>
      <c r="J31" s="28" t="s">
        <v>30</v>
      </c>
      <c r="K31" s="28"/>
      <c r="L31" s="28"/>
      <c r="M31" s="28"/>
      <c r="N31" s="31">
        <f>167590</f>
        <v>167590</v>
      </c>
      <c r="O31" s="31"/>
      <c r="P31" s="31"/>
      <c r="Q31" s="28" t="s">
        <v>4</v>
      </c>
      <c r="R31" s="28"/>
      <c r="S31" s="32" t="s">
        <v>4</v>
      </c>
      <c r="T31" s="32"/>
      <c r="U31" s="32"/>
      <c r="V31" s="32"/>
      <c r="W31" s="7" t="s">
        <v>4</v>
      </c>
      <c r="X31" s="32" t="s">
        <v>4</v>
      </c>
      <c r="Y31" s="32"/>
      <c r="Z31" s="32"/>
      <c r="AA31" s="32"/>
      <c r="AB31" s="28" t="s">
        <v>30</v>
      </c>
      <c r="AC31" s="28"/>
      <c r="AD31" s="28"/>
      <c r="AE31" s="27">
        <f>167590</f>
        <v>167590</v>
      </c>
      <c r="AF31" s="27"/>
      <c r="AG31" s="27"/>
    </row>
    <row r="32" spans="1:33" s="1" customFormat="1" ht="13.5" customHeight="1">
      <c r="A32" s="6" t="s">
        <v>39</v>
      </c>
      <c r="B32" s="29" t="s">
        <v>67</v>
      </c>
      <c r="C32" s="29"/>
      <c r="D32" s="29"/>
      <c r="E32" s="30" t="s">
        <v>68</v>
      </c>
      <c r="F32" s="30"/>
      <c r="G32" s="30"/>
      <c r="H32" s="30"/>
      <c r="I32" s="30"/>
      <c r="J32" s="28" t="s">
        <v>30</v>
      </c>
      <c r="K32" s="28"/>
      <c r="L32" s="28"/>
      <c r="M32" s="28"/>
      <c r="N32" s="31">
        <f>78176.64</f>
        <v>78176.64</v>
      </c>
      <c r="O32" s="31"/>
      <c r="P32" s="31"/>
      <c r="Q32" s="28" t="s">
        <v>4</v>
      </c>
      <c r="R32" s="28"/>
      <c r="S32" s="32" t="s">
        <v>4</v>
      </c>
      <c r="T32" s="32"/>
      <c r="U32" s="32"/>
      <c r="V32" s="32"/>
      <c r="W32" s="7" t="s">
        <v>4</v>
      </c>
      <c r="X32" s="32" t="s">
        <v>4</v>
      </c>
      <c r="Y32" s="32"/>
      <c r="Z32" s="32"/>
      <c r="AA32" s="32"/>
      <c r="AB32" s="28" t="s">
        <v>30</v>
      </c>
      <c r="AC32" s="28"/>
      <c r="AD32" s="28"/>
      <c r="AE32" s="27">
        <f>78176.64</f>
        <v>78176.64</v>
      </c>
      <c r="AF32" s="27"/>
      <c r="AG32" s="27"/>
    </row>
    <row r="33" spans="1:33" s="1" customFormat="1" ht="24" customHeight="1">
      <c r="A33" s="6" t="s">
        <v>40</v>
      </c>
      <c r="B33" s="29" t="s">
        <v>69</v>
      </c>
      <c r="C33" s="29"/>
      <c r="D33" s="29"/>
      <c r="E33" s="30" t="s">
        <v>70</v>
      </c>
      <c r="F33" s="30"/>
      <c r="G33" s="30"/>
      <c r="H33" s="30"/>
      <c r="I33" s="30"/>
      <c r="J33" s="28" t="s">
        <v>30</v>
      </c>
      <c r="K33" s="28"/>
      <c r="L33" s="28"/>
      <c r="M33" s="28"/>
      <c r="N33" s="31">
        <f>9600</f>
        <v>9600</v>
      </c>
      <c r="O33" s="31"/>
      <c r="P33" s="31"/>
      <c r="Q33" s="28" t="s">
        <v>4</v>
      </c>
      <c r="R33" s="28"/>
      <c r="S33" s="32" t="s">
        <v>4</v>
      </c>
      <c r="T33" s="32"/>
      <c r="U33" s="32"/>
      <c r="V33" s="32"/>
      <c r="W33" s="7" t="s">
        <v>4</v>
      </c>
      <c r="X33" s="32" t="s">
        <v>4</v>
      </c>
      <c r="Y33" s="32"/>
      <c r="Z33" s="32"/>
      <c r="AA33" s="32"/>
      <c r="AB33" s="28" t="s">
        <v>30</v>
      </c>
      <c r="AC33" s="28"/>
      <c r="AD33" s="28"/>
      <c r="AE33" s="27">
        <f>9600</f>
        <v>9600</v>
      </c>
      <c r="AF33" s="27"/>
      <c r="AG33" s="27"/>
    </row>
    <row r="34" spans="1:33" s="1" customFormat="1" ht="24" customHeight="1">
      <c r="A34" s="6" t="s">
        <v>71</v>
      </c>
      <c r="B34" s="29" t="s">
        <v>72</v>
      </c>
      <c r="C34" s="29"/>
      <c r="D34" s="29"/>
      <c r="E34" s="30" t="s">
        <v>73</v>
      </c>
      <c r="F34" s="30"/>
      <c r="G34" s="30"/>
      <c r="H34" s="30"/>
      <c r="I34" s="30"/>
      <c r="J34" s="28" t="s">
        <v>30</v>
      </c>
      <c r="K34" s="28"/>
      <c r="L34" s="28"/>
      <c r="M34" s="28"/>
      <c r="N34" s="31">
        <f>142650</f>
        <v>142650</v>
      </c>
      <c r="O34" s="31"/>
      <c r="P34" s="31"/>
      <c r="Q34" s="28" t="s">
        <v>4</v>
      </c>
      <c r="R34" s="28"/>
      <c r="S34" s="32" t="s">
        <v>4</v>
      </c>
      <c r="T34" s="32"/>
      <c r="U34" s="32"/>
      <c r="V34" s="32"/>
      <c r="W34" s="7" t="s">
        <v>4</v>
      </c>
      <c r="X34" s="32" t="s">
        <v>4</v>
      </c>
      <c r="Y34" s="32"/>
      <c r="Z34" s="32"/>
      <c r="AA34" s="32"/>
      <c r="AB34" s="28" t="s">
        <v>30</v>
      </c>
      <c r="AC34" s="28"/>
      <c r="AD34" s="28"/>
      <c r="AE34" s="27">
        <f>142650</f>
        <v>142650</v>
      </c>
      <c r="AF34" s="27"/>
      <c r="AG34" s="27"/>
    </row>
    <row r="35" spans="1:33" s="1" customFormat="1" ht="13.5" customHeight="1">
      <c r="A35" s="6" t="s">
        <v>74</v>
      </c>
      <c r="B35" s="29" t="s">
        <v>75</v>
      </c>
      <c r="C35" s="29"/>
      <c r="D35" s="29"/>
      <c r="E35" s="30" t="s">
        <v>76</v>
      </c>
      <c r="F35" s="30"/>
      <c r="G35" s="30"/>
      <c r="H35" s="30"/>
      <c r="I35" s="30"/>
      <c r="J35" s="28" t="s">
        <v>30</v>
      </c>
      <c r="K35" s="28"/>
      <c r="L35" s="28"/>
      <c r="M35" s="28"/>
      <c r="N35" s="31">
        <f aca="true" t="shared" si="0" ref="N35:N64">5475.42</f>
        <v>5475.42</v>
      </c>
      <c r="O35" s="31"/>
      <c r="P35" s="31"/>
      <c r="Q35" s="28" t="s">
        <v>4</v>
      </c>
      <c r="R35" s="28"/>
      <c r="S35" s="32" t="s">
        <v>4</v>
      </c>
      <c r="T35" s="32"/>
      <c r="U35" s="32"/>
      <c r="V35" s="32"/>
      <c r="W35" s="7" t="s">
        <v>4</v>
      </c>
      <c r="X35" s="32" t="s">
        <v>4</v>
      </c>
      <c r="Y35" s="32"/>
      <c r="Z35" s="32"/>
      <c r="AA35" s="32"/>
      <c r="AB35" s="28" t="s">
        <v>30</v>
      </c>
      <c r="AC35" s="28"/>
      <c r="AD35" s="28"/>
      <c r="AE35" s="27">
        <f aca="true" t="shared" si="1" ref="AE35:AE64">5475.42</f>
        <v>5475.42</v>
      </c>
      <c r="AF35" s="27"/>
      <c r="AG35" s="27"/>
    </row>
    <row r="36" spans="1:33" s="1" customFormat="1" ht="13.5" customHeight="1">
      <c r="A36" s="6" t="s">
        <v>77</v>
      </c>
      <c r="B36" s="29" t="s">
        <v>78</v>
      </c>
      <c r="C36" s="29"/>
      <c r="D36" s="29"/>
      <c r="E36" s="30" t="s">
        <v>76</v>
      </c>
      <c r="F36" s="30"/>
      <c r="G36" s="30"/>
      <c r="H36" s="30"/>
      <c r="I36" s="30"/>
      <c r="J36" s="28" t="s">
        <v>30</v>
      </c>
      <c r="K36" s="28"/>
      <c r="L36" s="28"/>
      <c r="M36" s="28"/>
      <c r="N36" s="31">
        <f t="shared" si="0"/>
        <v>5475.42</v>
      </c>
      <c r="O36" s="31"/>
      <c r="P36" s="31"/>
      <c r="Q36" s="28" t="s">
        <v>4</v>
      </c>
      <c r="R36" s="28"/>
      <c r="S36" s="32" t="s">
        <v>4</v>
      </c>
      <c r="T36" s="32"/>
      <c r="U36" s="32"/>
      <c r="V36" s="32"/>
      <c r="W36" s="7" t="s">
        <v>4</v>
      </c>
      <c r="X36" s="32" t="s">
        <v>4</v>
      </c>
      <c r="Y36" s="32"/>
      <c r="Z36" s="32"/>
      <c r="AA36" s="32"/>
      <c r="AB36" s="28" t="s">
        <v>30</v>
      </c>
      <c r="AC36" s="28"/>
      <c r="AD36" s="28"/>
      <c r="AE36" s="27">
        <f t="shared" si="1"/>
        <v>5475.42</v>
      </c>
      <c r="AF36" s="27"/>
      <c r="AG36" s="27"/>
    </row>
    <row r="37" spans="1:33" s="1" customFormat="1" ht="13.5" customHeight="1">
      <c r="A37" s="6" t="s">
        <v>79</v>
      </c>
      <c r="B37" s="29" t="s">
        <v>80</v>
      </c>
      <c r="C37" s="29"/>
      <c r="D37" s="29"/>
      <c r="E37" s="30" t="s">
        <v>76</v>
      </c>
      <c r="F37" s="30"/>
      <c r="G37" s="30"/>
      <c r="H37" s="30"/>
      <c r="I37" s="30"/>
      <c r="J37" s="28" t="s">
        <v>30</v>
      </c>
      <c r="K37" s="28"/>
      <c r="L37" s="28"/>
      <c r="M37" s="28"/>
      <c r="N37" s="31">
        <f t="shared" si="0"/>
        <v>5475.42</v>
      </c>
      <c r="O37" s="31"/>
      <c r="P37" s="31"/>
      <c r="Q37" s="28" t="s">
        <v>4</v>
      </c>
      <c r="R37" s="28"/>
      <c r="S37" s="32" t="s">
        <v>4</v>
      </c>
      <c r="T37" s="32"/>
      <c r="U37" s="32"/>
      <c r="V37" s="32"/>
      <c r="W37" s="7" t="s">
        <v>4</v>
      </c>
      <c r="X37" s="32" t="s">
        <v>4</v>
      </c>
      <c r="Y37" s="32"/>
      <c r="Z37" s="32"/>
      <c r="AA37" s="32"/>
      <c r="AB37" s="28" t="s">
        <v>30</v>
      </c>
      <c r="AC37" s="28"/>
      <c r="AD37" s="28"/>
      <c r="AE37" s="27">
        <f t="shared" si="1"/>
        <v>5475.42</v>
      </c>
      <c r="AF37" s="27"/>
      <c r="AG37" s="27"/>
    </row>
    <row r="38" spans="1:33" s="1" customFormat="1" ht="13.5" customHeight="1">
      <c r="A38" s="6" t="s">
        <v>81</v>
      </c>
      <c r="B38" s="29" t="s">
        <v>82</v>
      </c>
      <c r="C38" s="29"/>
      <c r="D38" s="29"/>
      <c r="E38" s="30" t="s">
        <v>76</v>
      </c>
      <c r="F38" s="30"/>
      <c r="G38" s="30"/>
      <c r="H38" s="30"/>
      <c r="I38" s="30"/>
      <c r="J38" s="28" t="s">
        <v>30</v>
      </c>
      <c r="K38" s="28"/>
      <c r="L38" s="28"/>
      <c r="M38" s="28"/>
      <c r="N38" s="31">
        <f t="shared" si="0"/>
        <v>5475.42</v>
      </c>
      <c r="O38" s="31"/>
      <c r="P38" s="31"/>
      <c r="Q38" s="28" t="s">
        <v>4</v>
      </c>
      <c r="R38" s="28"/>
      <c r="S38" s="32" t="s">
        <v>4</v>
      </c>
      <c r="T38" s="32"/>
      <c r="U38" s="32"/>
      <c r="V38" s="32"/>
      <c r="W38" s="7" t="s">
        <v>4</v>
      </c>
      <c r="X38" s="32" t="s">
        <v>4</v>
      </c>
      <c r="Y38" s="32"/>
      <c r="Z38" s="32"/>
      <c r="AA38" s="32"/>
      <c r="AB38" s="28" t="s">
        <v>30</v>
      </c>
      <c r="AC38" s="28"/>
      <c r="AD38" s="28"/>
      <c r="AE38" s="27">
        <f t="shared" si="1"/>
        <v>5475.42</v>
      </c>
      <c r="AF38" s="27"/>
      <c r="AG38" s="27"/>
    </row>
    <row r="39" spans="1:33" s="1" customFormat="1" ht="13.5" customHeight="1">
      <c r="A39" s="6" t="s">
        <v>83</v>
      </c>
      <c r="B39" s="29" t="s">
        <v>84</v>
      </c>
      <c r="C39" s="29"/>
      <c r="D39" s="29"/>
      <c r="E39" s="30" t="s">
        <v>76</v>
      </c>
      <c r="F39" s="30"/>
      <c r="G39" s="30"/>
      <c r="H39" s="30"/>
      <c r="I39" s="30"/>
      <c r="J39" s="28" t="s">
        <v>30</v>
      </c>
      <c r="K39" s="28"/>
      <c r="L39" s="28"/>
      <c r="M39" s="28"/>
      <c r="N39" s="31">
        <f t="shared" si="0"/>
        <v>5475.42</v>
      </c>
      <c r="O39" s="31"/>
      <c r="P39" s="31"/>
      <c r="Q39" s="28" t="s">
        <v>4</v>
      </c>
      <c r="R39" s="28"/>
      <c r="S39" s="32" t="s">
        <v>4</v>
      </c>
      <c r="T39" s="32"/>
      <c r="U39" s="32"/>
      <c r="V39" s="32"/>
      <c r="W39" s="7" t="s">
        <v>4</v>
      </c>
      <c r="X39" s="32" t="s">
        <v>4</v>
      </c>
      <c r="Y39" s="32"/>
      <c r="Z39" s="32"/>
      <c r="AA39" s="32"/>
      <c r="AB39" s="28" t="s">
        <v>30</v>
      </c>
      <c r="AC39" s="28"/>
      <c r="AD39" s="28"/>
      <c r="AE39" s="27">
        <f t="shared" si="1"/>
        <v>5475.42</v>
      </c>
      <c r="AF39" s="27"/>
      <c r="AG39" s="27"/>
    </row>
    <row r="40" spans="1:33" s="1" customFormat="1" ht="13.5" customHeight="1">
      <c r="A40" s="6" t="s">
        <v>85</v>
      </c>
      <c r="B40" s="29" t="s">
        <v>86</v>
      </c>
      <c r="C40" s="29"/>
      <c r="D40" s="29"/>
      <c r="E40" s="30" t="s">
        <v>76</v>
      </c>
      <c r="F40" s="30"/>
      <c r="G40" s="30"/>
      <c r="H40" s="30"/>
      <c r="I40" s="30"/>
      <c r="J40" s="28" t="s">
        <v>30</v>
      </c>
      <c r="K40" s="28"/>
      <c r="L40" s="28"/>
      <c r="M40" s="28"/>
      <c r="N40" s="31">
        <f t="shared" si="0"/>
        <v>5475.42</v>
      </c>
      <c r="O40" s="31"/>
      <c r="P40" s="31"/>
      <c r="Q40" s="28" t="s">
        <v>4</v>
      </c>
      <c r="R40" s="28"/>
      <c r="S40" s="32" t="s">
        <v>4</v>
      </c>
      <c r="T40" s="32"/>
      <c r="U40" s="32"/>
      <c r="V40" s="32"/>
      <c r="W40" s="7" t="s">
        <v>4</v>
      </c>
      <c r="X40" s="32" t="s">
        <v>4</v>
      </c>
      <c r="Y40" s="32"/>
      <c r="Z40" s="32"/>
      <c r="AA40" s="32"/>
      <c r="AB40" s="28" t="s">
        <v>30</v>
      </c>
      <c r="AC40" s="28"/>
      <c r="AD40" s="28"/>
      <c r="AE40" s="27">
        <f t="shared" si="1"/>
        <v>5475.42</v>
      </c>
      <c r="AF40" s="27"/>
      <c r="AG40" s="27"/>
    </row>
    <row r="41" spans="1:33" s="1" customFormat="1" ht="13.5" customHeight="1">
      <c r="A41" s="6" t="s">
        <v>87</v>
      </c>
      <c r="B41" s="29" t="s">
        <v>88</v>
      </c>
      <c r="C41" s="29"/>
      <c r="D41" s="29"/>
      <c r="E41" s="30" t="s">
        <v>76</v>
      </c>
      <c r="F41" s="30"/>
      <c r="G41" s="30"/>
      <c r="H41" s="30"/>
      <c r="I41" s="30"/>
      <c r="J41" s="28" t="s">
        <v>30</v>
      </c>
      <c r="K41" s="28"/>
      <c r="L41" s="28"/>
      <c r="M41" s="28"/>
      <c r="N41" s="31">
        <f t="shared" si="0"/>
        <v>5475.42</v>
      </c>
      <c r="O41" s="31"/>
      <c r="P41" s="31"/>
      <c r="Q41" s="28" t="s">
        <v>4</v>
      </c>
      <c r="R41" s="28"/>
      <c r="S41" s="32" t="s">
        <v>4</v>
      </c>
      <c r="T41" s="32"/>
      <c r="U41" s="32"/>
      <c r="V41" s="32"/>
      <c r="W41" s="7" t="s">
        <v>4</v>
      </c>
      <c r="X41" s="32" t="s">
        <v>4</v>
      </c>
      <c r="Y41" s="32"/>
      <c r="Z41" s="32"/>
      <c r="AA41" s="32"/>
      <c r="AB41" s="28" t="s">
        <v>30</v>
      </c>
      <c r="AC41" s="28"/>
      <c r="AD41" s="28"/>
      <c r="AE41" s="27">
        <f t="shared" si="1"/>
        <v>5475.42</v>
      </c>
      <c r="AF41" s="27"/>
      <c r="AG41" s="27"/>
    </row>
    <row r="42" spans="1:33" s="1" customFormat="1" ht="13.5" customHeight="1">
      <c r="A42" s="6" t="s">
        <v>89</v>
      </c>
      <c r="B42" s="29" t="s">
        <v>90</v>
      </c>
      <c r="C42" s="29"/>
      <c r="D42" s="29"/>
      <c r="E42" s="30" t="s">
        <v>76</v>
      </c>
      <c r="F42" s="30"/>
      <c r="G42" s="30"/>
      <c r="H42" s="30"/>
      <c r="I42" s="30"/>
      <c r="J42" s="28" t="s">
        <v>30</v>
      </c>
      <c r="K42" s="28"/>
      <c r="L42" s="28"/>
      <c r="M42" s="28"/>
      <c r="N42" s="31">
        <f t="shared" si="0"/>
        <v>5475.42</v>
      </c>
      <c r="O42" s="31"/>
      <c r="P42" s="31"/>
      <c r="Q42" s="28" t="s">
        <v>4</v>
      </c>
      <c r="R42" s="28"/>
      <c r="S42" s="32" t="s">
        <v>4</v>
      </c>
      <c r="T42" s="32"/>
      <c r="U42" s="32"/>
      <c r="V42" s="32"/>
      <c r="W42" s="7" t="s">
        <v>4</v>
      </c>
      <c r="X42" s="32" t="s">
        <v>4</v>
      </c>
      <c r="Y42" s="32"/>
      <c r="Z42" s="32"/>
      <c r="AA42" s="32"/>
      <c r="AB42" s="28" t="s">
        <v>30</v>
      </c>
      <c r="AC42" s="28"/>
      <c r="AD42" s="28"/>
      <c r="AE42" s="27">
        <f t="shared" si="1"/>
        <v>5475.42</v>
      </c>
      <c r="AF42" s="27"/>
      <c r="AG42" s="27"/>
    </row>
    <row r="43" spans="1:33" s="1" customFormat="1" ht="13.5" customHeight="1">
      <c r="A43" s="6" t="s">
        <v>91</v>
      </c>
      <c r="B43" s="29" t="s">
        <v>92</v>
      </c>
      <c r="C43" s="29"/>
      <c r="D43" s="29"/>
      <c r="E43" s="30" t="s">
        <v>76</v>
      </c>
      <c r="F43" s="30"/>
      <c r="G43" s="30"/>
      <c r="H43" s="30"/>
      <c r="I43" s="30"/>
      <c r="J43" s="28" t="s">
        <v>30</v>
      </c>
      <c r="K43" s="28"/>
      <c r="L43" s="28"/>
      <c r="M43" s="28"/>
      <c r="N43" s="31">
        <f t="shared" si="0"/>
        <v>5475.42</v>
      </c>
      <c r="O43" s="31"/>
      <c r="P43" s="31"/>
      <c r="Q43" s="28" t="s">
        <v>4</v>
      </c>
      <c r="R43" s="28"/>
      <c r="S43" s="32" t="s">
        <v>4</v>
      </c>
      <c r="T43" s="32"/>
      <c r="U43" s="32"/>
      <c r="V43" s="32"/>
      <c r="W43" s="7" t="s">
        <v>4</v>
      </c>
      <c r="X43" s="32" t="s">
        <v>4</v>
      </c>
      <c r="Y43" s="32"/>
      <c r="Z43" s="32"/>
      <c r="AA43" s="32"/>
      <c r="AB43" s="28" t="s">
        <v>30</v>
      </c>
      <c r="AC43" s="28"/>
      <c r="AD43" s="28"/>
      <c r="AE43" s="27">
        <f t="shared" si="1"/>
        <v>5475.42</v>
      </c>
      <c r="AF43" s="27"/>
      <c r="AG43" s="27"/>
    </row>
    <row r="44" spans="1:33" s="1" customFormat="1" ht="13.5" customHeight="1">
      <c r="A44" s="6" t="s">
        <v>93</v>
      </c>
      <c r="B44" s="29" t="s">
        <v>94</v>
      </c>
      <c r="C44" s="29"/>
      <c r="D44" s="29"/>
      <c r="E44" s="30" t="s">
        <v>76</v>
      </c>
      <c r="F44" s="30"/>
      <c r="G44" s="30"/>
      <c r="H44" s="30"/>
      <c r="I44" s="30"/>
      <c r="J44" s="28" t="s">
        <v>30</v>
      </c>
      <c r="K44" s="28"/>
      <c r="L44" s="28"/>
      <c r="M44" s="28"/>
      <c r="N44" s="31">
        <f t="shared" si="0"/>
        <v>5475.42</v>
      </c>
      <c r="O44" s="31"/>
      <c r="P44" s="31"/>
      <c r="Q44" s="28" t="s">
        <v>4</v>
      </c>
      <c r="R44" s="28"/>
      <c r="S44" s="32" t="s">
        <v>4</v>
      </c>
      <c r="T44" s="32"/>
      <c r="U44" s="32"/>
      <c r="V44" s="32"/>
      <c r="W44" s="7" t="s">
        <v>4</v>
      </c>
      <c r="X44" s="32" t="s">
        <v>4</v>
      </c>
      <c r="Y44" s="32"/>
      <c r="Z44" s="32"/>
      <c r="AA44" s="32"/>
      <c r="AB44" s="28" t="s">
        <v>30</v>
      </c>
      <c r="AC44" s="28"/>
      <c r="AD44" s="28"/>
      <c r="AE44" s="27">
        <f t="shared" si="1"/>
        <v>5475.42</v>
      </c>
      <c r="AF44" s="27"/>
      <c r="AG44" s="27"/>
    </row>
    <row r="45" spans="1:33" s="1" customFormat="1" ht="13.5" customHeight="1">
      <c r="A45" s="6" t="s">
        <v>95</v>
      </c>
      <c r="B45" s="29" t="s">
        <v>96</v>
      </c>
      <c r="C45" s="29"/>
      <c r="D45" s="29"/>
      <c r="E45" s="30" t="s">
        <v>76</v>
      </c>
      <c r="F45" s="30"/>
      <c r="G45" s="30"/>
      <c r="H45" s="30"/>
      <c r="I45" s="30"/>
      <c r="J45" s="28" t="s">
        <v>30</v>
      </c>
      <c r="K45" s="28"/>
      <c r="L45" s="28"/>
      <c r="M45" s="28"/>
      <c r="N45" s="31">
        <f t="shared" si="0"/>
        <v>5475.42</v>
      </c>
      <c r="O45" s="31"/>
      <c r="P45" s="31"/>
      <c r="Q45" s="28" t="s">
        <v>4</v>
      </c>
      <c r="R45" s="28"/>
      <c r="S45" s="32" t="s">
        <v>4</v>
      </c>
      <c r="T45" s="32"/>
      <c r="U45" s="32"/>
      <c r="V45" s="32"/>
      <c r="W45" s="7" t="s">
        <v>4</v>
      </c>
      <c r="X45" s="32" t="s">
        <v>4</v>
      </c>
      <c r="Y45" s="32"/>
      <c r="Z45" s="32"/>
      <c r="AA45" s="32"/>
      <c r="AB45" s="28" t="s">
        <v>30</v>
      </c>
      <c r="AC45" s="28"/>
      <c r="AD45" s="28"/>
      <c r="AE45" s="27">
        <f t="shared" si="1"/>
        <v>5475.42</v>
      </c>
      <c r="AF45" s="27"/>
      <c r="AG45" s="27"/>
    </row>
    <row r="46" spans="1:33" s="1" customFormat="1" ht="13.5" customHeight="1">
      <c r="A46" s="6" t="s">
        <v>97</v>
      </c>
      <c r="B46" s="29" t="s">
        <v>98</v>
      </c>
      <c r="C46" s="29"/>
      <c r="D46" s="29"/>
      <c r="E46" s="30" t="s">
        <v>76</v>
      </c>
      <c r="F46" s="30"/>
      <c r="G46" s="30"/>
      <c r="H46" s="30"/>
      <c r="I46" s="30"/>
      <c r="J46" s="28" t="s">
        <v>30</v>
      </c>
      <c r="K46" s="28"/>
      <c r="L46" s="28"/>
      <c r="M46" s="28"/>
      <c r="N46" s="31">
        <f t="shared" si="0"/>
        <v>5475.42</v>
      </c>
      <c r="O46" s="31"/>
      <c r="P46" s="31"/>
      <c r="Q46" s="28" t="s">
        <v>4</v>
      </c>
      <c r="R46" s="28"/>
      <c r="S46" s="32" t="s">
        <v>4</v>
      </c>
      <c r="T46" s="32"/>
      <c r="U46" s="32"/>
      <c r="V46" s="32"/>
      <c r="W46" s="7" t="s">
        <v>4</v>
      </c>
      <c r="X46" s="32" t="s">
        <v>4</v>
      </c>
      <c r="Y46" s="32"/>
      <c r="Z46" s="32"/>
      <c r="AA46" s="32"/>
      <c r="AB46" s="28" t="s">
        <v>30</v>
      </c>
      <c r="AC46" s="28"/>
      <c r="AD46" s="28"/>
      <c r="AE46" s="27">
        <f t="shared" si="1"/>
        <v>5475.42</v>
      </c>
      <c r="AF46" s="27"/>
      <c r="AG46" s="27"/>
    </row>
    <row r="47" spans="1:33" s="1" customFormat="1" ht="13.5" customHeight="1">
      <c r="A47" s="6" t="s">
        <v>99</v>
      </c>
      <c r="B47" s="29" t="s">
        <v>100</v>
      </c>
      <c r="C47" s="29"/>
      <c r="D47" s="29"/>
      <c r="E47" s="30" t="s">
        <v>76</v>
      </c>
      <c r="F47" s="30"/>
      <c r="G47" s="30"/>
      <c r="H47" s="30"/>
      <c r="I47" s="30"/>
      <c r="J47" s="28" t="s">
        <v>30</v>
      </c>
      <c r="K47" s="28"/>
      <c r="L47" s="28"/>
      <c r="M47" s="28"/>
      <c r="N47" s="31">
        <f t="shared" si="0"/>
        <v>5475.42</v>
      </c>
      <c r="O47" s="31"/>
      <c r="P47" s="31"/>
      <c r="Q47" s="28" t="s">
        <v>4</v>
      </c>
      <c r="R47" s="28"/>
      <c r="S47" s="32" t="s">
        <v>4</v>
      </c>
      <c r="T47" s="32"/>
      <c r="U47" s="32"/>
      <c r="V47" s="32"/>
      <c r="W47" s="7" t="s">
        <v>4</v>
      </c>
      <c r="X47" s="32" t="s">
        <v>4</v>
      </c>
      <c r="Y47" s="32"/>
      <c r="Z47" s="32"/>
      <c r="AA47" s="32"/>
      <c r="AB47" s="28" t="s">
        <v>30</v>
      </c>
      <c r="AC47" s="28"/>
      <c r="AD47" s="28"/>
      <c r="AE47" s="27">
        <f t="shared" si="1"/>
        <v>5475.42</v>
      </c>
      <c r="AF47" s="27"/>
      <c r="AG47" s="27"/>
    </row>
    <row r="48" spans="1:33" s="1" customFormat="1" ht="13.5" customHeight="1">
      <c r="A48" s="6" t="s">
        <v>101</v>
      </c>
      <c r="B48" s="29" t="s">
        <v>102</v>
      </c>
      <c r="C48" s="29"/>
      <c r="D48" s="29"/>
      <c r="E48" s="30" t="s">
        <v>76</v>
      </c>
      <c r="F48" s="30"/>
      <c r="G48" s="30"/>
      <c r="H48" s="30"/>
      <c r="I48" s="30"/>
      <c r="J48" s="28" t="s">
        <v>30</v>
      </c>
      <c r="K48" s="28"/>
      <c r="L48" s="28"/>
      <c r="M48" s="28"/>
      <c r="N48" s="31">
        <f t="shared" si="0"/>
        <v>5475.42</v>
      </c>
      <c r="O48" s="31"/>
      <c r="P48" s="31"/>
      <c r="Q48" s="28" t="s">
        <v>4</v>
      </c>
      <c r="R48" s="28"/>
      <c r="S48" s="32" t="s">
        <v>4</v>
      </c>
      <c r="T48" s="32"/>
      <c r="U48" s="32"/>
      <c r="V48" s="32"/>
      <c r="W48" s="7" t="s">
        <v>4</v>
      </c>
      <c r="X48" s="32" t="s">
        <v>4</v>
      </c>
      <c r="Y48" s="32"/>
      <c r="Z48" s="32"/>
      <c r="AA48" s="32"/>
      <c r="AB48" s="28" t="s">
        <v>30</v>
      </c>
      <c r="AC48" s="28"/>
      <c r="AD48" s="28"/>
      <c r="AE48" s="27">
        <f t="shared" si="1"/>
        <v>5475.42</v>
      </c>
      <c r="AF48" s="27"/>
      <c r="AG48" s="27"/>
    </row>
    <row r="49" spans="1:33" s="1" customFormat="1" ht="13.5" customHeight="1">
      <c r="A49" s="6" t="s">
        <v>103</v>
      </c>
      <c r="B49" s="29" t="s">
        <v>104</v>
      </c>
      <c r="C49" s="29"/>
      <c r="D49" s="29"/>
      <c r="E49" s="30" t="s">
        <v>76</v>
      </c>
      <c r="F49" s="30"/>
      <c r="G49" s="30"/>
      <c r="H49" s="30"/>
      <c r="I49" s="30"/>
      <c r="J49" s="28" t="s">
        <v>30</v>
      </c>
      <c r="K49" s="28"/>
      <c r="L49" s="28"/>
      <c r="M49" s="28"/>
      <c r="N49" s="31">
        <f t="shared" si="0"/>
        <v>5475.42</v>
      </c>
      <c r="O49" s="31"/>
      <c r="P49" s="31"/>
      <c r="Q49" s="28" t="s">
        <v>4</v>
      </c>
      <c r="R49" s="28"/>
      <c r="S49" s="32" t="s">
        <v>4</v>
      </c>
      <c r="T49" s="32"/>
      <c r="U49" s="32"/>
      <c r="V49" s="32"/>
      <c r="W49" s="7" t="s">
        <v>4</v>
      </c>
      <c r="X49" s="32" t="s">
        <v>4</v>
      </c>
      <c r="Y49" s="32"/>
      <c r="Z49" s="32"/>
      <c r="AA49" s="32"/>
      <c r="AB49" s="28" t="s">
        <v>30</v>
      </c>
      <c r="AC49" s="28"/>
      <c r="AD49" s="28"/>
      <c r="AE49" s="27">
        <f t="shared" si="1"/>
        <v>5475.42</v>
      </c>
      <c r="AF49" s="27"/>
      <c r="AG49" s="27"/>
    </row>
    <row r="50" spans="1:33" s="1" customFormat="1" ht="13.5" customHeight="1">
      <c r="A50" s="6" t="s">
        <v>105</v>
      </c>
      <c r="B50" s="29" t="s">
        <v>106</v>
      </c>
      <c r="C50" s="29"/>
      <c r="D50" s="29"/>
      <c r="E50" s="30" t="s">
        <v>76</v>
      </c>
      <c r="F50" s="30"/>
      <c r="G50" s="30"/>
      <c r="H50" s="30"/>
      <c r="I50" s="30"/>
      <c r="J50" s="28" t="s">
        <v>30</v>
      </c>
      <c r="K50" s="28"/>
      <c r="L50" s="28"/>
      <c r="M50" s="28"/>
      <c r="N50" s="31">
        <f t="shared" si="0"/>
        <v>5475.42</v>
      </c>
      <c r="O50" s="31"/>
      <c r="P50" s="31"/>
      <c r="Q50" s="28" t="s">
        <v>4</v>
      </c>
      <c r="R50" s="28"/>
      <c r="S50" s="32" t="s">
        <v>4</v>
      </c>
      <c r="T50" s="32"/>
      <c r="U50" s="32"/>
      <c r="V50" s="32"/>
      <c r="W50" s="7" t="s">
        <v>4</v>
      </c>
      <c r="X50" s="32" t="s">
        <v>4</v>
      </c>
      <c r="Y50" s="32"/>
      <c r="Z50" s="32"/>
      <c r="AA50" s="32"/>
      <c r="AB50" s="28" t="s">
        <v>30</v>
      </c>
      <c r="AC50" s="28"/>
      <c r="AD50" s="28"/>
      <c r="AE50" s="27">
        <f t="shared" si="1"/>
        <v>5475.42</v>
      </c>
      <c r="AF50" s="27"/>
      <c r="AG50" s="27"/>
    </row>
    <row r="51" spans="1:33" s="1" customFormat="1" ht="13.5" customHeight="1">
      <c r="A51" s="6" t="s">
        <v>107</v>
      </c>
      <c r="B51" s="29" t="s">
        <v>108</v>
      </c>
      <c r="C51" s="29"/>
      <c r="D51" s="29"/>
      <c r="E51" s="30" t="s">
        <v>76</v>
      </c>
      <c r="F51" s="30"/>
      <c r="G51" s="30"/>
      <c r="H51" s="30"/>
      <c r="I51" s="30"/>
      <c r="J51" s="28" t="s">
        <v>30</v>
      </c>
      <c r="K51" s="28"/>
      <c r="L51" s="28"/>
      <c r="M51" s="28"/>
      <c r="N51" s="31">
        <f t="shared" si="0"/>
        <v>5475.42</v>
      </c>
      <c r="O51" s="31"/>
      <c r="P51" s="31"/>
      <c r="Q51" s="28" t="s">
        <v>4</v>
      </c>
      <c r="R51" s="28"/>
      <c r="S51" s="32" t="s">
        <v>4</v>
      </c>
      <c r="T51" s="32"/>
      <c r="U51" s="32"/>
      <c r="V51" s="32"/>
      <c r="W51" s="7" t="s">
        <v>4</v>
      </c>
      <c r="X51" s="32" t="s">
        <v>4</v>
      </c>
      <c r="Y51" s="32"/>
      <c r="Z51" s="32"/>
      <c r="AA51" s="32"/>
      <c r="AB51" s="28" t="s">
        <v>30</v>
      </c>
      <c r="AC51" s="28"/>
      <c r="AD51" s="28"/>
      <c r="AE51" s="27">
        <f t="shared" si="1"/>
        <v>5475.42</v>
      </c>
      <c r="AF51" s="27"/>
      <c r="AG51" s="27"/>
    </row>
    <row r="52" spans="1:33" s="1" customFormat="1" ht="13.5" customHeight="1">
      <c r="A52" s="6" t="s">
        <v>109</v>
      </c>
      <c r="B52" s="29" t="s">
        <v>110</v>
      </c>
      <c r="C52" s="29"/>
      <c r="D52" s="29"/>
      <c r="E52" s="30" t="s">
        <v>76</v>
      </c>
      <c r="F52" s="30"/>
      <c r="G52" s="30"/>
      <c r="H52" s="30"/>
      <c r="I52" s="30"/>
      <c r="J52" s="28" t="s">
        <v>30</v>
      </c>
      <c r="K52" s="28"/>
      <c r="L52" s="28"/>
      <c r="M52" s="28"/>
      <c r="N52" s="31">
        <f t="shared" si="0"/>
        <v>5475.42</v>
      </c>
      <c r="O52" s="31"/>
      <c r="P52" s="31"/>
      <c r="Q52" s="28" t="s">
        <v>4</v>
      </c>
      <c r="R52" s="28"/>
      <c r="S52" s="32" t="s">
        <v>4</v>
      </c>
      <c r="T52" s="32"/>
      <c r="U52" s="32"/>
      <c r="V52" s="32"/>
      <c r="W52" s="7" t="s">
        <v>4</v>
      </c>
      <c r="X52" s="32" t="s">
        <v>4</v>
      </c>
      <c r="Y52" s="32"/>
      <c r="Z52" s="32"/>
      <c r="AA52" s="32"/>
      <c r="AB52" s="28" t="s">
        <v>30</v>
      </c>
      <c r="AC52" s="28"/>
      <c r="AD52" s="28"/>
      <c r="AE52" s="27">
        <f t="shared" si="1"/>
        <v>5475.42</v>
      </c>
      <c r="AF52" s="27"/>
      <c r="AG52" s="27"/>
    </row>
    <row r="53" spans="1:33" s="1" customFormat="1" ht="13.5" customHeight="1">
      <c r="A53" s="6" t="s">
        <v>111</v>
      </c>
      <c r="B53" s="29" t="s">
        <v>112</v>
      </c>
      <c r="C53" s="29"/>
      <c r="D53" s="29"/>
      <c r="E53" s="30" t="s">
        <v>76</v>
      </c>
      <c r="F53" s="30"/>
      <c r="G53" s="30"/>
      <c r="H53" s="30"/>
      <c r="I53" s="30"/>
      <c r="J53" s="28" t="s">
        <v>30</v>
      </c>
      <c r="K53" s="28"/>
      <c r="L53" s="28"/>
      <c r="M53" s="28"/>
      <c r="N53" s="31">
        <f t="shared" si="0"/>
        <v>5475.42</v>
      </c>
      <c r="O53" s="31"/>
      <c r="P53" s="31"/>
      <c r="Q53" s="28" t="s">
        <v>4</v>
      </c>
      <c r="R53" s="28"/>
      <c r="S53" s="32" t="s">
        <v>4</v>
      </c>
      <c r="T53" s="32"/>
      <c r="U53" s="32"/>
      <c r="V53" s="32"/>
      <c r="W53" s="7" t="s">
        <v>4</v>
      </c>
      <c r="X53" s="32" t="s">
        <v>4</v>
      </c>
      <c r="Y53" s="32"/>
      <c r="Z53" s="32"/>
      <c r="AA53" s="32"/>
      <c r="AB53" s="28" t="s">
        <v>30</v>
      </c>
      <c r="AC53" s="28"/>
      <c r="AD53" s="28"/>
      <c r="AE53" s="27">
        <f t="shared" si="1"/>
        <v>5475.42</v>
      </c>
      <c r="AF53" s="27"/>
      <c r="AG53" s="27"/>
    </row>
    <row r="54" spans="1:33" s="1" customFormat="1" ht="13.5" customHeight="1">
      <c r="A54" s="6" t="s">
        <v>113</v>
      </c>
      <c r="B54" s="29" t="s">
        <v>114</v>
      </c>
      <c r="C54" s="29"/>
      <c r="D54" s="29"/>
      <c r="E54" s="30" t="s">
        <v>76</v>
      </c>
      <c r="F54" s="30"/>
      <c r="G54" s="30"/>
      <c r="H54" s="30"/>
      <c r="I54" s="30"/>
      <c r="J54" s="28" t="s">
        <v>30</v>
      </c>
      <c r="K54" s="28"/>
      <c r="L54" s="28"/>
      <c r="M54" s="28"/>
      <c r="N54" s="31">
        <f t="shared" si="0"/>
        <v>5475.42</v>
      </c>
      <c r="O54" s="31"/>
      <c r="P54" s="31"/>
      <c r="Q54" s="28" t="s">
        <v>4</v>
      </c>
      <c r="R54" s="28"/>
      <c r="S54" s="32" t="s">
        <v>4</v>
      </c>
      <c r="T54" s="32"/>
      <c r="U54" s="32"/>
      <c r="V54" s="32"/>
      <c r="W54" s="7" t="s">
        <v>4</v>
      </c>
      <c r="X54" s="32" t="s">
        <v>4</v>
      </c>
      <c r="Y54" s="32"/>
      <c r="Z54" s="32"/>
      <c r="AA54" s="32"/>
      <c r="AB54" s="28" t="s">
        <v>30</v>
      </c>
      <c r="AC54" s="28"/>
      <c r="AD54" s="28"/>
      <c r="AE54" s="27">
        <f t="shared" si="1"/>
        <v>5475.42</v>
      </c>
      <c r="AF54" s="27"/>
      <c r="AG54" s="27"/>
    </row>
    <row r="55" spans="1:33" s="1" customFormat="1" ht="13.5" customHeight="1">
      <c r="A55" s="6" t="s">
        <v>115</v>
      </c>
      <c r="B55" s="29" t="s">
        <v>116</v>
      </c>
      <c r="C55" s="29"/>
      <c r="D55" s="29"/>
      <c r="E55" s="30" t="s">
        <v>76</v>
      </c>
      <c r="F55" s="30"/>
      <c r="G55" s="30"/>
      <c r="H55" s="30"/>
      <c r="I55" s="30"/>
      <c r="J55" s="28" t="s">
        <v>30</v>
      </c>
      <c r="K55" s="28"/>
      <c r="L55" s="28"/>
      <c r="M55" s="28"/>
      <c r="N55" s="31">
        <f t="shared" si="0"/>
        <v>5475.42</v>
      </c>
      <c r="O55" s="31"/>
      <c r="P55" s="31"/>
      <c r="Q55" s="28" t="s">
        <v>4</v>
      </c>
      <c r="R55" s="28"/>
      <c r="S55" s="32" t="s">
        <v>4</v>
      </c>
      <c r="T55" s="32"/>
      <c r="U55" s="32"/>
      <c r="V55" s="32"/>
      <c r="W55" s="7" t="s">
        <v>4</v>
      </c>
      <c r="X55" s="32" t="s">
        <v>4</v>
      </c>
      <c r="Y55" s="32"/>
      <c r="Z55" s="32"/>
      <c r="AA55" s="32"/>
      <c r="AB55" s="28" t="s">
        <v>30</v>
      </c>
      <c r="AC55" s="28"/>
      <c r="AD55" s="28"/>
      <c r="AE55" s="27">
        <f t="shared" si="1"/>
        <v>5475.42</v>
      </c>
      <c r="AF55" s="27"/>
      <c r="AG55" s="27"/>
    </row>
    <row r="56" spans="1:33" s="1" customFormat="1" ht="13.5" customHeight="1">
      <c r="A56" s="6" t="s">
        <v>117</v>
      </c>
      <c r="B56" s="29" t="s">
        <v>118</v>
      </c>
      <c r="C56" s="29"/>
      <c r="D56" s="29"/>
      <c r="E56" s="30" t="s">
        <v>76</v>
      </c>
      <c r="F56" s="30"/>
      <c r="G56" s="30"/>
      <c r="H56" s="30"/>
      <c r="I56" s="30"/>
      <c r="J56" s="28" t="s">
        <v>30</v>
      </c>
      <c r="K56" s="28"/>
      <c r="L56" s="28"/>
      <c r="M56" s="28"/>
      <c r="N56" s="31">
        <f t="shared" si="0"/>
        <v>5475.42</v>
      </c>
      <c r="O56" s="31"/>
      <c r="P56" s="31"/>
      <c r="Q56" s="28" t="s">
        <v>4</v>
      </c>
      <c r="R56" s="28"/>
      <c r="S56" s="32" t="s">
        <v>4</v>
      </c>
      <c r="T56" s="32"/>
      <c r="U56" s="32"/>
      <c r="V56" s="32"/>
      <c r="W56" s="7" t="s">
        <v>4</v>
      </c>
      <c r="X56" s="32" t="s">
        <v>4</v>
      </c>
      <c r="Y56" s="32"/>
      <c r="Z56" s="32"/>
      <c r="AA56" s="32"/>
      <c r="AB56" s="28" t="s">
        <v>30</v>
      </c>
      <c r="AC56" s="28"/>
      <c r="AD56" s="28"/>
      <c r="AE56" s="27">
        <f t="shared" si="1"/>
        <v>5475.42</v>
      </c>
      <c r="AF56" s="27"/>
      <c r="AG56" s="27"/>
    </row>
    <row r="57" spans="1:33" s="1" customFormat="1" ht="13.5" customHeight="1">
      <c r="A57" s="6" t="s">
        <v>119</v>
      </c>
      <c r="B57" s="29" t="s">
        <v>120</v>
      </c>
      <c r="C57" s="29"/>
      <c r="D57" s="29"/>
      <c r="E57" s="30" t="s">
        <v>76</v>
      </c>
      <c r="F57" s="30"/>
      <c r="G57" s="30"/>
      <c r="H57" s="30"/>
      <c r="I57" s="30"/>
      <c r="J57" s="28" t="s">
        <v>30</v>
      </c>
      <c r="K57" s="28"/>
      <c r="L57" s="28"/>
      <c r="M57" s="28"/>
      <c r="N57" s="31">
        <f t="shared" si="0"/>
        <v>5475.42</v>
      </c>
      <c r="O57" s="31"/>
      <c r="P57" s="31"/>
      <c r="Q57" s="28" t="s">
        <v>4</v>
      </c>
      <c r="R57" s="28"/>
      <c r="S57" s="32" t="s">
        <v>4</v>
      </c>
      <c r="T57" s="32"/>
      <c r="U57" s="32"/>
      <c r="V57" s="32"/>
      <c r="W57" s="7" t="s">
        <v>4</v>
      </c>
      <c r="X57" s="32" t="s">
        <v>4</v>
      </c>
      <c r="Y57" s="32"/>
      <c r="Z57" s="32"/>
      <c r="AA57" s="32"/>
      <c r="AB57" s="28" t="s">
        <v>30</v>
      </c>
      <c r="AC57" s="28"/>
      <c r="AD57" s="28"/>
      <c r="AE57" s="27">
        <f t="shared" si="1"/>
        <v>5475.42</v>
      </c>
      <c r="AF57" s="27"/>
      <c r="AG57" s="27"/>
    </row>
    <row r="58" spans="1:33" s="1" customFormat="1" ht="13.5" customHeight="1">
      <c r="A58" s="6" t="s">
        <v>121</v>
      </c>
      <c r="B58" s="29" t="s">
        <v>122</v>
      </c>
      <c r="C58" s="29"/>
      <c r="D58" s="29"/>
      <c r="E58" s="30" t="s">
        <v>76</v>
      </c>
      <c r="F58" s="30"/>
      <c r="G58" s="30"/>
      <c r="H58" s="30"/>
      <c r="I58" s="30"/>
      <c r="J58" s="28" t="s">
        <v>30</v>
      </c>
      <c r="K58" s="28"/>
      <c r="L58" s="28"/>
      <c r="M58" s="28"/>
      <c r="N58" s="31">
        <f t="shared" si="0"/>
        <v>5475.42</v>
      </c>
      <c r="O58" s="31"/>
      <c r="P58" s="31"/>
      <c r="Q58" s="28" t="s">
        <v>4</v>
      </c>
      <c r="R58" s="28"/>
      <c r="S58" s="32" t="s">
        <v>4</v>
      </c>
      <c r="T58" s="32"/>
      <c r="U58" s="32"/>
      <c r="V58" s="32"/>
      <c r="W58" s="7" t="s">
        <v>4</v>
      </c>
      <c r="X58" s="32" t="s">
        <v>4</v>
      </c>
      <c r="Y58" s="32"/>
      <c r="Z58" s="32"/>
      <c r="AA58" s="32"/>
      <c r="AB58" s="28" t="s">
        <v>30</v>
      </c>
      <c r="AC58" s="28"/>
      <c r="AD58" s="28"/>
      <c r="AE58" s="27">
        <f t="shared" si="1"/>
        <v>5475.42</v>
      </c>
      <c r="AF58" s="27"/>
      <c r="AG58" s="27"/>
    </row>
    <row r="59" spans="1:33" s="1" customFormat="1" ht="13.5" customHeight="1">
      <c r="A59" s="6" t="s">
        <v>123</v>
      </c>
      <c r="B59" s="29" t="s">
        <v>124</v>
      </c>
      <c r="C59" s="29"/>
      <c r="D59" s="29"/>
      <c r="E59" s="30" t="s">
        <v>76</v>
      </c>
      <c r="F59" s="30"/>
      <c r="G59" s="30"/>
      <c r="H59" s="30"/>
      <c r="I59" s="30"/>
      <c r="J59" s="28" t="s">
        <v>30</v>
      </c>
      <c r="K59" s="28"/>
      <c r="L59" s="28"/>
      <c r="M59" s="28"/>
      <c r="N59" s="31">
        <f t="shared" si="0"/>
        <v>5475.42</v>
      </c>
      <c r="O59" s="31"/>
      <c r="P59" s="31"/>
      <c r="Q59" s="28" t="s">
        <v>4</v>
      </c>
      <c r="R59" s="28"/>
      <c r="S59" s="32" t="s">
        <v>4</v>
      </c>
      <c r="T59" s="32"/>
      <c r="U59" s="32"/>
      <c r="V59" s="32"/>
      <c r="W59" s="7" t="s">
        <v>4</v>
      </c>
      <c r="X59" s="32" t="s">
        <v>4</v>
      </c>
      <c r="Y59" s="32"/>
      <c r="Z59" s="32"/>
      <c r="AA59" s="32"/>
      <c r="AB59" s="28" t="s">
        <v>30</v>
      </c>
      <c r="AC59" s="28"/>
      <c r="AD59" s="28"/>
      <c r="AE59" s="27">
        <f t="shared" si="1"/>
        <v>5475.42</v>
      </c>
      <c r="AF59" s="27"/>
      <c r="AG59" s="27"/>
    </row>
    <row r="60" spans="1:33" s="1" customFormat="1" ht="13.5" customHeight="1">
      <c r="A60" s="6" t="s">
        <v>125</v>
      </c>
      <c r="B60" s="29" t="s">
        <v>126</v>
      </c>
      <c r="C60" s="29"/>
      <c r="D60" s="29"/>
      <c r="E60" s="30" t="s">
        <v>76</v>
      </c>
      <c r="F60" s="30"/>
      <c r="G60" s="30"/>
      <c r="H60" s="30"/>
      <c r="I60" s="30"/>
      <c r="J60" s="28" t="s">
        <v>30</v>
      </c>
      <c r="K60" s="28"/>
      <c r="L60" s="28"/>
      <c r="M60" s="28"/>
      <c r="N60" s="31">
        <f t="shared" si="0"/>
        <v>5475.42</v>
      </c>
      <c r="O60" s="31"/>
      <c r="P60" s="31"/>
      <c r="Q60" s="28" t="s">
        <v>4</v>
      </c>
      <c r="R60" s="28"/>
      <c r="S60" s="32" t="s">
        <v>4</v>
      </c>
      <c r="T60" s="32"/>
      <c r="U60" s="32"/>
      <c r="V60" s="32"/>
      <c r="W60" s="7" t="s">
        <v>4</v>
      </c>
      <c r="X60" s="32" t="s">
        <v>4</v>
      </c>
      <c r="Y60" s="32"/>
      <c r="Z60" s="32"/>
      <c r="AA60" s="32"/>
      <c r="AB60" s="28" t="s">
        <v>30</v>
      </c>
      <c r="AC60" s="28"/>
      <c r="AD60" s="28"/>
      <c r="AE60" s="27">
        <f t="shared" si="1"/>
        <v>5475.42</v>
      </c>
      <c r="AF60" s="27"/>
      <c r="AG60" s="27"/>
    </row>
    <row r="61" spans="1:33" s="1" customFormat="1" ht="13.5" customHeight="1">
      <c r="A61" s="6" t="s">
        <v>127</v>
      </c>
      <c r="B61" s="29" t="s">
        <v>128</v>
      </c>
      <c r="C61" s="29"/>
      <c r="D61" s="29"/>
      <c r="E61" s="30" t="s">
        <v>76</v>
      </c>
      <c r="F61" s="30"/>
      <c r="G61" s="30"/>
      <c r="H61" s="30"/>
      <c r="I61" s="30"/>
      <c r="J61" s="28" t="s">
        <v>30</v>
      </c>
      <c r="K61" s="28"/>
      <c r="L61" s="28"/>
      <c r="M61" s="28"/>
      <c r="N61" s="31">
        <f t="shared" si="0"/>
        <v>5475.42</v>
      </c>
      <c r="O61" s="31"/>
      <c r="P61" s="31"/>
      <c r="Q61" s="28" t="s">
        <v>4</v>
      </c>
      <c r="R61" s="28"/>
      <c r="S61" s="32" t="s">
        <v>4</v>
      </c>
      <c r="T61" s="32"/>
      <c r="U61" s="32"/>
      <c r="V61" s="32"/>
      <c r="W61" s="7" t="s">
        <v>4</v>
      </c>
      <c r="X61" s="32" t="s">
        <v>4</v>
      </c>
      <c r="Y61" s="32"/>
      <c r="Z61" s="32"/>
      <c r="AA61" s="32"/>
      <c r="AB61" s="28" t="s">
        <v>30</v>
      </c>
      <c r="AC61" s="28"/>
      <c r="AD61" s="28"/>
      <c r="AE61" s="27">
        <f t="shared" si="1"/>
        <v>5475.42</v>
      </c>
      <c r="AF61" s="27"/>
      <c r="AG61" s="27"/>
    </row>
    <row r="62" spans="1:33" s="1" customFormat="1" ht="13.5" customHeight="1">
      <c r="A62" s="6" t="s">
        <v>129</v>
      </c>
      <c r="B62" s="29" t="s">
        <v>130</v>
      </c>
      <c r="C62" s="29"/>
      <c r="D62" s="29"/>
      <c r="E62" s="30" t="s">
        <v>76</v>
      </c>
      <c r="F62" s="30"/>
      <c r="G62" s="30"/>
      <c r="H62" s="30"/>
      <c r="I62" s="30"/>
      <c r="J62" s="28" t="s">
        <v>30</v>
      </c>
      <c r="K62" s="28"/>
      <c r="L62" s="28"/>
      <c r="M62" s="28"/>
      <c r="N62" s="31">
        <f t="shared" si="0"/>
        <v>5475.42</v>
      </c>
      <c r="O62" s="31"/>
      <c r="P62" s="31"/>
      <c r="Q62" s="28" t="s">
        <v>4</v>
      </c>
      <c r="R62" s="28"/>
      <c r="S62" s="32" t="s">
        <v>4</v>
      </c>
      <c r="T62" s="32"/>
      <c r="U62" s="32"/>
      <c r="V62" s="32"/>
      <c r="W62" s="7" t="s">
        <v>4</v>
      </c>
      <c r="X62" s="32" t="s">
        <v>4</v>
      </c>
      <c r="Y62" s="32"/>
      <c r="Z62" s="32"/>
      <c r="AA62" s="32"/>
      <c r="AB62" s="28" t="s">
        <v>30</v>
      </c>
      <c r="AC62" s="28"/>
      <c r="AD62" s="28"/>
      <c r="AE62" s="27">
        <f t="shared" si="1"/>
        <v>5475.42</v>
      </c>
      <c r="AF62" s="27"/>
      <c r="AG62" s="27"/>
    </row>
    <row r="63" spans="1:33" s="1" customFormat="1" ht="13.5" customHeight="1">
      <c r="A63" s="6" t="s">
        <v>131</v>
      </c>
      <c r="B63" s="29" t="s">
        <v>132</v>
      </c>
      <c r="C63" s="29"/>
      <c r="D63" s="29"/>
      <c r="E63" s="30" t="s">
        <v>76</v>
      </c>
      <c r="F63" s="30"/>
      <c r="G63" s="30"/>
      <c r="H63" s="30"/>
      <c r="I63" s="30"/>
      <c r="J63" s="28" t="s">
        <v>30</v>
      </c>
      <c r="K63" s="28"/>
      <c r="L63" s="28"/>
      <c r="M63" s="28"/>
      <c r="N63" s="31">
        <f t="shared" si="0"/>
        <v>5475.42</v>
      </c>
      <c r="O63" s="31"/>
      <c r="P63" s="31"/>
      <c r="Q63" s="28" t="s">
        <v>4</v>
      </c>
      <c r="R63" s="28"/>
      <c r="S63" s="32" t="s">
        <v>4</v>
      </c>
      <c r="T63" s="32"/>
      <c r="U63" s="32"/>
      <c r="V63" s="32"/>
      <c r="W63" s="7" t="s">
        <v>4</v>
      </c>
      <c r="X63" s="32" t="s">
        <v>4</v>
      </c>
      <c r="Y63" s="32"/>
      <c r="Z63" s="32"/>
      <c r="AA63" s="32"/>
      <c r="AB63" s="28" t="s">
        <v>30</v>
      </c>
      <c r="AC63" s="28"/>
      <c r="AD63" s="28"/>
      <c r="AE63" s="27">
        <f t="shared" si="1"/>
        <v>5475.42</v>
      </c>
      <c r="AF63" s="27"/>
      <c r="AG63" s="27"/>
    </row>
    <row r="64" spans="1:33" s="1" customFormat="1" ht="13.5" customHeight="1">
      <c r="A64" s="6" t="s">
        <v>133</v>
      </c>
      <c r="B64" s="29" t="s">
        <v>134</v>
      </c>
      <c r="C64" s="29"/>
      <c r="D64" s="29"/>
      <c r="E64" s="30" t="s">
        <v>76</v>
      </c>
      <c r="F64" s="30"/>
      <c r="G64" s="30"/>
      <c r="H64" s="30"/>
      <c r="I64" s="30"/>
      <c r="J64" s="28" t="s">
        <v>30</v>
      </c>
      <c r="K64" s="28"/>
      <c r="L64" s="28"/>
      <c r="M64" s="28"/>
      <c r="N64" s="31">
        <f t="shared" si="0"/>
        <v>5475.42</v>
      </c>
      <c r="O64" s="31"/>
      <c r="P64" s="31"/>
      <c r="Q64" s="28" t="s">
        <v>4</v>
      </c>
      <c r="R64" s="28"/>
      <c r="S64" s="32" t="s">
        <v>4</v>
      </c>
      <c r="T64" s="32"/>
      <c r="U64" s="32"/>
      <c r="V64" s="32"/>
      <c r="W64" s="7" t="s">
        <v>4</v>
      </c>
      <c r="X64" s="32" t="s">
        <v>4</v>
      </c>
      <c r="Y64" s="32"/>
      <c r="Z64" s="32"/>
      <c r="AA64" s="32"/>
      <c r="AB64" s="28" t="s">
        <v>30</v>
      </c>
      <c r="AC64" s="28"/>
      <c r="AD64" s="28"/>
      <c r="AE64" s="27">
        <f t="shared" si="1"/>
        <v>5475.42</v>
      </c>
      <c r="AF64" s="27"/>
      <c r="AG64" s="27"/>
    </row>
    <row r="65" spans="1:33" s="1" customFormat="1" ht="13.5" customHeight="1">
      <c r="A65" s="6" t="s">
        <v>135</v>
      </c>
      <c r="B65" s="29" t="s">
        <v>136</v>
      </c>
      <c r="C65" s="29"/>
      <c r="D65" s="29"/>
      <c r="E65" s="30" t="s">
        <v>137</v>
      </c>
      <c r="F65" s="30"/>
      <c r="G65" s="30"/>
      <c r="H65" s="30"/>
      <c r="I65" s="30"/>
      <c r="J65" s="28" t="s">
        <v>30</v>
      </c>
      <c r="K65" s="28"/>
      <c r="L65" s="28"/>
      <c r="M65" s="28"/>
      <c r="N65" s="31">
        <f>4200</f>
        <v>4200</v>
      </c>
      <c r="O65" s="31"/>
      <c r="P65" s="31"/>
      <c r="Q65" s="28" t="s">
        <v>4</v>
      </c>
      <c r="R65" s="28"/>
      <c r="S65" s="32" t="s">
        <v>4</v>
      </c>
      <c r="T65" s="32"/>
      <c r="U65" s="32"/>
      <c r="V65" s="32"/>
      <c r="W65" s="7" t="s">
        <v>4</v>
      </c>
      <c r="X65" s="32" t="s">
        <v>4</v>
      </c>
      <c r="Y65" s="32"/>
      <c r="Z65" s="32"/>
      <c r="AA65" s="32"/>
      <c r="AB65" s="28" t="s">
        <v>30</v>
      </c>
      <c r="AC65" s="28"/>
      <c r="AD65" s="28"/>
      <c r="AE65" s="27">
        <f>4200</f>
        <v>4200</v>
      </c>
      <c r="AF65" s="27"/>
      <c r="AG65" s="27"/>
    </row>
    <row r="66" spans="1:33" s="1" customFormat="1" ht="13.5" customHeight="1">
      <c r="A66" s="6" t="s">
        <v>138</v>
      </c>
      <c r="B66" s="29" t="s">
        <v>139</v>
      </c>
      <c r="C66" s="29"/>
      <c r="D66" s="29"/>
      <c r="E66" s="30" t="s">
        <v>140</v>
      </c>
      <c r="F66" s="30"/>
      <c r="G66" s="30"/>
      <c r="H66" s="30"/>
      <c r="I66" s="30"/>
      <c r="J66" s="28" t="s">
        <v>30</v>
      </c>
      <c r="K66" s="28"/>
      <c r="L66" s="28"/>
      <c r="M66" s="28"/>
      <c r="N66" s="31">
        <f>27084</f>
        <v>27084</v>
      </c>
      <c r="O66" s="31"/>
      <c r="P66" s="31"/>
      <c r="Q66" s="28" t="s">
        <v>4</v>
      </c>
      <c r="R66" s="28"/>
      <c r="S66" s="32" t="s">
        <v>4</v>
      </c>
      <c r="T66" s="32"/>
      <c r="U66" s="32"/>
      <c r="V66" s="32"/>
      <c r="W66" s="7" t="s">
        <v>4</v>
      </c>
      <c r="X66" s="32" t="s">
        <v>4</v>
      </c>
      <c r="Y66" s="32"/>
      <c r="Z66" s="32"/>
      <c r="AA66" s="32"/>
      <c r="AB66" s="28" t="s">
        <v>30</v>
      </c>
      <c r="AC66" s="28"/>
      <c r="AD66" s="28"/>
      <c r="AE66" s="27">
        <f>27084</f>
        <v>27084</v>
      </c>
      <c r="AF66" s="27"/>
      <c r="AG66" s="27"/>
    </row>
    <row r="67" spans="1:33" s="1" customFormat="1" ht="13.5" customHeight="1">
      <c r="A67" s="6" t="s">
        <v>141</v>
      </c>
      <c r="B67" s="29" t="s">
        <v>142</v>
      </c>
      <c r="C67" s="29"/>
      <c r="D67" s="29"/>
      <c r="E67" s="30" t="s">
        <v>143</v>
      </c>
      <c r="F67" s="30"/>
      <c r="G67" s="30"/>
      <c r="H67" s="30"/>
      <c r="I67" s="30"/>
      <c r="J67" s="28" t="s">
        <v>30</v>
      </c>
      <c r="K67" s="28"/>
      <c r="L67" s="28"/>
      <c r="M67" s="28"/>
      <c r="N67" s="31">
        <f>71000</f>
        <v>71000</v>
      </c>
      <c r="O67" s="31"/>
      <c r="P67" s="31"/>
      <c r="Q67" s="28" t="s">
        <v>4</v>
      </c>
      <c r="R67" s="28"/>
      <c r="S67" s="32" t="s">
        <v>4</v>
      </c>
      <c r="T67" s="32"/>
      <c r="U67" s="32"/>
      <c r="V67" s="32"/>
      <c r="W67" s="7" t="s">
        <v>4</v>
      </c>
      <c r="X67" s="32" t="s">
        <v>4</v>
      </c>
      <c r="Y67" s="32"/>
      <c r="Z67" s="32"/>
      <c r="AA67" s="32"/>
      <c r="AB67" s="28" t="s">
        <v>30</v>
      </c>
      <c r="AC67" s="28"/>
      <c r="AD67" s="28"/>
      <c r="AE67" s="27">
        <f>71000</f>
        <v>71000</v>
      </c>
      <c r="AF67" s="27"/>
      <c r="AG67" s="27"/>
    </row>
    <row r="68" spans="1:33" s="1" customFormat="1" ht="13.5" customHeight="1">
      <c r="A68" s="6" t="s">
        <v>144</v>
      </c>
      <c r="B68" s="29" t="s">
        <v>145</v>
      </c>
      <c r="C68" s="29"/>
      <c r="D68" s="29"/>
      <c r="E68" s="30" t="s">
        <v>146</v>
      </c>
      <c r="F68" s="30"/>
      <c r="G68" s="30"/>
      <c r="H68" s="30"/>
      <c r="I68" s="30"/>
      <c r="J68" s="28" t="s">
        <v>30</v>
      </c>
      <c r="K68" s="28"/>
      <c r="L68" s="28"/>
      <c r="M68" s="28"/>
      <c r="N68" s="31">
        <f>69624.36</f>
        <v>69624.36</v>
      </c>
      <c r="O68" s="31"/>
      <c r="P68" s="31"/>
      <c r="Q68" s="28" t="s">
        <v>4</v>
      </c>
      <c r="R68" s="28"/>
      <c r="S68" s="32" t="s">
        <v>4</v>
      </c>
      <c r="T68" s="32"/>
      <c r="U68" s="32"/>
      <c r="V68" s="32"/>
      <c r="W68" s="7" t="s">
        <v>4</v>
      </c>
      <c r="X68" s="32" t="s">
        <v>4</v>
      </c>
      <c r="Y68" s="32"/>
      <c r="Z68" s="32"/>
      <c r="AA68" s="32"/>
      <c r="AB68" s="28" t="s">
        <v>30</v>
      </c>
      <c r="AC68" s="28"/>
      <c r="AD68" s="28"/>
      <c r="AE68" s="27">
        <f>69624.36</f>
        <v>69624.36</v>
      </c>
      <c r="AF68" s="27"/>
      <c r="AG68" s="27"/>
    </row>
    <row r="69" spans="1:33" s="1" customFormat="1" ht="13.5" customHeight="1">
      <c r="A69" s="6" t="s">
        <v>147</v>
      </c>
      <c r="B69" s="29" t="s">
        <v>148</v>
      </c>
      <c r="C69" s="29"/>
      <c r="D69" s="29"/>
      <c r="E69" s="30" t="s">
        <v>149</v>
      </c>
      <c r="F69" s="30"/>
      <c r="G69" s="30"/>
      <c r="H69" s="30"/>
      <c r="I69" s="30"/>
      <c r="J69" s="28" t="s">
        <v>31</v>
      </c>
      <c r="K69" s="28"/>
      <c r="L69" s="28"/>
      <c r="M69" s="28"/>
      <c r="N69" s="31">
        <f>13736.32</f>
        <v>13736.32</v>
      </c>
      <c r="O69" s="31"/>
      <c r="P69" s="31"/>
      <c r="Q69" s="28" t="s">
        <v>4</v>
      </c>
      <c r="R69" s="28"/>
      <c r="S69" s="32" t="s">
        <v>4</v>
      </c>
      <c r="T69" s="32"/>
      <c r="U69" s="32"/>
      <c r="V69" s="32"/>
      <c r="W69" s="7" t="s">
        <v>4</v>
      </c>
      <c r="X69" s="32" t="s">
        <v>4</v>
      </c>
      <c r="Y69" s="32"/>
      <c r="Z69" s="32"/>
      <c r="AA69" s="32"/>
      <c r="AB69" s="28" t="s">
        <v>31</v>
      </c>
      <c r="AC69" s="28"/>
      <c r="AD69" s="28"/>
      <c r="AE69" s="27">
        <f>13736.32</f>
        <v>13736.32</v>
      </c>
      <c r="AF69" s="27"/>
      <c r="AG69" s="27"/>
    </row>
    <row r="70" spans="1:33" s="1" customFormat="1" ht="13.5" customHeight="1">
      <c r="A70" s="6" t="s">
        <v>150</v>
      </c>
      <c r="B70" s="29" t="s">
        <v>151</v>
      </c>
      <c r="C70" s="29"/>
      <c r="D70" s="29"/>
      <c r="E70" s="30" t="s">
        <v>152</v>
      </c>
      <c r="F70" s="30"/>
      <c r="G70" s="30"/>
      <c r="H70" s="30"/>
      <c r="I70" s="30"/>
      <c r="J70" s="28" t="s">
        <v>30</v>
      </c>
      <c r="K70" s="28"/>
      <c r="L70" s="28"/>
      <c r="M70" s="28"/>
      <c r="N70" s="31">
        <f>9638</f>
        <v>9638</v>
      </c>
      <c r="O70" s="31"/>
      <c r="P70" s="31"/>
      <c r="Q70" s="28" t="s">
        <v>4</v>
      </c>
      <c r="R70" s="28"/>
      <c r="S70" s="32" t="s">
        <v>4</v>
      </c>
      <c r="T70" s="32"/>
      <c r="U70" s="32"/>
      <c r="V70" s="32"/>
      <c r="W70" s="7" t="s">
        <v>4</v>
      </c>
      <c r="X70" s="32" t="s">
        <v>4</v>
      </c>
      <c r="Y70" s="32"/>
      <c r="Z70" s="32"/>
      <c r="AA70" s="32"/>
      <c r="AB70" s="28" t="s">
        <v>30</v>
      </c>
      <c r="AC70" s="28"/>
      <c r="AD70" s="28"/>
      <c r="AE70" s="27">
        <f>9638</f>
        <v>9638</v>
      </c>
      <c r="AF70" s="27"/>
      <c r="AG70" s="27"/>
    </row>
    <row r="71" spans="1:33" s="1" customFormat="1" ht="13.5" customHeight="1">
      <c r="A71" s="6" t="s">
        <v>153</v>
      </c>
      <c r="B71" s="29" t="s">
        <v>154</v>
      </c>
      <c r="C71" s="29"/>
      <c r="D71" s="29"/>
      <c r="E71" s="30" t="s">
        <v>155</v>
      </c>
      <c r="F71" s="30"/>
      <c r="G71" s="30"/>
      <c r="H71" s="30"/>
      <c r="I71" s="30"/>
      <c r="J71" s="28" t="s">
        <v>30</v>
      </c>
      <c r="K71" s="28"/>
      <c r="L71" s="28"/>
      <c r="M71" s="28"/>
      <c r="N71" s="31">
        <f>3605.7</f>
        <v>3605.7</v>
      </c>
      <c r="O71" s="31"/>
      <c r="P71" s="31"/>
      <c r="Q71" s="28" t="s">
        <v>4</v>
      </c>
      <c r="R71" s="28"/>
      <c r="S71" s="32" t="s">
        <v>4</v>
      </c>
      <c r="T71" s="32"/>
      <c r="U71" s="32"/>
      <c r="V71" s="32"/>
      <c r="W71" s="7" t="s">
        <v>4</v>
      </c>
      <c r="X71" s="32" t="s">
        <v>4</v>
      </c>
      <c r="Y71" s="32"/>
      <c r="Z71" s="32"/>
      <c r="AA71" s="32"/>
      <c r="AB71" s="28" t="s">
        <v>30</v>
      </c>
      <c r="AC71" s="28"/>
      <c r="AD71" s="28"/>
      <c r="AE71" s="27">
        <f>3605.7</f>
        <v>3605.7</v>
      </c>
      <c r="AF71" s="27"/>
      <c r="AG71" s="27"/>
    </row>
    <row r="72" spans="1:33" s="1" customFormat="1" ht="13.5" customHeight="1">
      <c r="A72" s="6" t="s">
        <v>156</v>
      </c>
      <c r="B72" s="29" t="s">
        <v>157</v>
      </c>
      <c r="C72" s="29"/>
      <c r="D72" s="29"/>
      <c r="E72" s="30" t="s">
        <v>158</v>
      </c>
      <c r="F72" s="30"/>
      <c r="G72" s="30"/>
      <c r="H72" s="30"/>
      <c r="I72" s="30"/>
      <c r="J72" s="28" t="s">
        <v>30</v>
      </c>
      <c r="K72" s="28"/>
      <c r="L72" s="28"/>
      <c r="M72" s="28"/>
      <c r="N72" s="31">
        <f>5369.26</f>
        <v>5369.26</v>
      </c>
      <c r="O72" s="31"/>
      <c r="P72" s="31"/>
      <c r="Q72" s="28" t="s">
        <v>4</v>
      </c>
      <c r="R72" s="28"/>
      <c r="S72" s="32" t="s">
        <v>4</v>
      </c>
      <c r="T72" s="32"/>
      <c r="U72" s="32"/>
      <c r="V72" s="32"/>
      <c r="W72" s="7" t="s">
        <v>4</v>
      </c>
      <c r="X72" s="32" t="s">
        <v>4</v>
      </c>
      <c r="Y72" s="32"/>
      <c r="Z72" s="32"/>
      <c r="AA72" s="32"/>
      <c r="AB72" s="28" t="s">
        <v>30</v>
      </c>
      <c r="AC72" s="28"/>
      <c r="AD72" s="28"/>
      <c r="AE72" s="27">
        <f>5369.26</f>
        <v>5369.26</v>
      </c>
      <c r="AF72" s="27"/>
      <c r="AG72" s="27"/>
    </row>
    <row r="73" spans="1:33" s="1" customFormat="1" ht="13.5" customHeight="1">
      <c r="A73" s="6" t="s">
        <v>159</v>
      </c>
      <c r="B73" s="29" t="s">
        <v>160</v>
      </c>
      <c r="C73" s="29"/>
      <c r="D73" s="29"/>
      <c r="E73" s="30" t="s">
        <v>161</v>
      </c>
      <c r="F73" s="30"/>
      <c r="G73" s="30"/>
      <c r="H73" s="30"/>
      <c r="I73" s="30"/>
      <c r="J73" s="28" t="s">
        <v>30</v>
      </c>
      <c r="K73" s="28"/>
      <c r="L73" s="28"/>
      <c r="M73" s="28"/>
      <c r="N73" s="31">
        <f>25194</f>
        <v>25194</v>
      </c>
      <c r="O73" s="31"/>
      <c r="P73" s="31"/>
      <c r="Q73" s="28" t="s">
        <v>4</v>
      </c>
      <c r="R73" s="28"/>
      <c r="S73" s="32" t="s">
        <v>4</v>
      </c>
      <c r="T73" s="32"/>
      <c r="U73" s="32"/>
      <c r="V73" s="32"/>
      <c r="W73" s="7" t="s">
        <v>4</v>
      </c>
      <c r="X73" s="32" t="s">
        <v>4</v>
      </c>
      <c r="Y73" s="32"/>
      <c r="Z73" s="32"/>
      <c r="AA73" s="32"/>
      <c r="AB73" s="28" t="s">
        <v>30</v>
      </c>
      <c r="AC73" s="28"/>
      <c r="AD73" s="28"/>
      <c r="AE73" s="27">
        <f>25194</f>
        <v>25194</v>
      </c>
      <c r="AF73" s="27"/>
      <c r="AG73" s="27"/>
    </row>
    <row r="74" spans="1:33" s="1" customFormat="1" ht="24" customHeight="1">
      <c r="A74" s="6" t="s">
        <v>162</v>
      </c>
      <c r="B74" s="29" t="s">
        <v>163</v>
      </c>
      <c r="C74" s="29"/>
      <c r="D74" s="29"/>
      <c r="E74" s="30" t="s">
        <v>164</v>
      </c>
      <c r="F74" s="30"/>
      <c r="G74" s="30"/>
      <c r="H74" s="30"/>
      <c r="I74" s="30"/>
      <c r="J74" s="28" t="s">
        <v>30</v>
      </c>
      <c r="K74" s="28"/>
      <c r="L74" s="28"/>
      <c r="M74" s="28"/>
      <c r="N74" s="31">
        <f>49750</f>
        <v>49750</v>
      </c>
      <c r="O74" s="31"/>
      <c r="P74" s="31"/>
      <c r="Q74" s="28" t="s">
        <v>4</v>
      </c>
      <c r="R74" s="28"/>
      <c r="S74" s="32" t="s">
        <v>4</v>
      </c>
      <c r="T74" s="32"/>
      <c r="U74" s="32"/>
      <c r="V74" s="32"/>
      <c r="W74" s="7" t="s">
        <v>4</v>
      </c>
      <c r="X74" s="32" t="s">
        <v>4</v>
      </c>
      <c r="Y74" s="32"/>
      <c r="Z74" s="32"/>
      <c r="AA74" s="32"/>
      <c r="AB74" s="28" t="s">
        <v>30</v>
      </c>
      <c r="AC74" s="28"/>
      <c r="AD74" s="28"/>
      <c r="AE74" s="27">
        <f>49750</f>
        <v>49750</v>
      </c>
      <c r="AF74" s="27"/>
      <c r="AG74" s="27"/>
    </row>
    <row r="75" spans="1:33" s="1" customFormat="1" ht="12" customHeight="1">
      <c r="A75" s="24" t="s">
        <v>165</v>
      </c>
      <c r="B75" s="24"/>
      <c r="C75" s="24"/>
      <c r="D75" s="24"/>
      <c r="E75" s="24"/>
      <c r="F75" s="24"/>
      <c r="G75" s="24"/>
      <c r="H75" s="24"/>
      <c r="I75" s="24"/>
      <c r="J75" s="17" t="s">
        <v>166</v>
      </c>
      <c r="K75" s="17"/>
      <c r="L75" s="17"/>
      <c r="M75" s="17"/>
      <c r="N75" s="25">
        <f>1120351.82</f>
        <v>1120351.82</v>
      </c>
      <c r="O75" s="25"/>
      <c r="P75" s="25"/>
      <c r="Q75" s="17" t="s">
        <v>4</v>
      </c>
      <c r="R75" s="17"/>
      <c r="S75" s="26" t="s">
        <v>4</v>
      </c>
      <c r="T75" s="26"/>
      <c r="U75" s="26"/>
      <c r="V75" s="26"/>
      <c r="W75" s="8" t="s">
        <v>4</v>
      </c>
      <c r="X75" s="26" t="s">
        <v>4</v>
      </c>
      <c r="Y75" s="26"/>
      <c r="Z75" s="26"/>
      <c r="AA75" s="26"/>
      <c r="AB75" s="17" t="s">
        <v>166</v>
      </c>
      <c r="AC75" s="17"/>
      <c r="AD75" s="17"/>
      <c r="AE75" s="18">
        <f>1120351.82</f>
        <v>1120351.82</v>
      </c>
      <c r="AF75" s="18"/>
      <c r="AG75" s="18"/>
    </row>
    <row r="76" spans="1:33" s="1" customFormat="1" ht="12.75" customHeight="1">
      <c r="A76" s="33" t="s">
        <v>167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s="1" customFormat="1" ht="13.5" customHeight="1">
      <c r="A77" s="6" t="s">
        <v>30</v>
      </c>
      <c r="B77" s="29" t="s">
        <v>168</v>
      </c>
      <c r="C77" s="29"/>
      <c r="D77" s="29"/>
      <c r="E77" s="30" t="s">
        <v>169</v>
      </c>
      <c r="F77" s="30"/>
      <c r="G77" s="30"/>
      <c r="H77" s="30"/>
      <c r="I77" s="30"/>
      <c r="J77" s="28" t="s">
        <v>30</v>
      </c>
      <c r="K77" s="28"/>
      <c r="L77" s="28"/>
      <c r="M77" s="28"/>
      <c r="N77" s="31">
        <f>12377.61</f>
        <v>12377.61</v>
      </c>
      <c r="O77" s="31"/>
      <c r="P77" s="31"/>
      <c r="Q77" s="28" t="s">
        <v>4</v>
      </c>
      <c r="R77" s="28"/>
      <c r="S77" s="32" t="s">
        <v>4</v>
      </c>
      <c r="T77" s="32"/>
      <c r="U77" s="32"/>
      <c r="V77" s="32"/>
      <c r="W77" s="7" t="s">
        <v>4</v>
      </c>
      <c r="X77" s="32" t="s">
        <v>4</v>
      </c>
      <c r="Y77" s="32"/>
      <c r="Z77" s="32"/>
      <c r="AA77" s="32"/>
      <c r="AB77" s="28" t="s">
        <v>30</v>
      </c>
      <c r="AC77" s="28"/>
      <c r="AD77" s="28"/>
      <c r="AE77" s="27">
        <f>12377.61</f>
        <v>12377.61</v>
      </c>
      <c r="AF77" s="27"/>
      <c r="AG77" s="27"/>
    </row>
    <row r="78" spans="1:33" s="1" customFormat="1" ht="13.5" customHeight="1">
      <c r="A78" s="6" t="s">
        <v>31</v>
      </c>
      <c r="B78" s="29" t="s">
        <v>170</v>
      </c>
      <c r="C78" s="29"/>
      <c r="D78" s="29"/>
      <c r="E78" s="30" t="s">
        <v>171</v>
      </c>
      <c r="F78" s="30"/>
      <c r="G78" s="30"/>
      <c r="H78" s="30"/>
      <c r="I78" s="30"/>
      <c r="J78" s="28" t="s">
        <v>30</v>
      </c>
      <c r="K78" s="28"/>
      <c r="L78" s="28"/>
      <c r="M78" s="28"/>
      <c r="N78" s="31">
        <f>3605.28</f>
        <v>3605.28</v>
      </c>
      <c r="O78" s="31"/>
      <c r="P78" s="31"/>
      <c r="Q78" s="28" t="s">
        <v>4</v>
      </c>
      <c r="R78" s="28"/>
      <c r="S78" s="32" t="s">
        <v>4</v>
      </c>
      <c r="T78" s="32"/>
      <c r="U78" s="32"/>
      <c r="V78" s="32"/>
      <c r="W78" s="7" t="s">
        <v>4</v>
      </c>
      <c r="X78" s="32" t="s">
        <v>4</v>
      </c>
      <c r="Y78" s="32"/>
      <c r="Z78" s="32"/>
      <c r="AA78" s="32"/>
      <c r="AB78" s="28" t="s">
        <v>30</v>
      </c>
      <c r="AC78" s="28"/>
      <c r="AD78" s="28"/>
      <c r="AE78" s="27">
        <f>3605.28</f>
        <v>3605.28</v>
      </c>
      <c r="AF78" s="27"/>
      <c r="AG78" s="27"/>
    </row>
    <row r="79" spans="1:33" s="1" customFormat="1" ht="13.5" customHeight="1">
      <c r="A79" s="6" t="s">
        <v>32</v>
      </c>
      <c r="B79" s="29" t="s">
        <v>172</v>
      </c>
      <c r="C79" s="29"/>
      <c r="D79" s="29"/>
      <c r="E79" s="30" t="s">
        <v>171</v>
      </c>
      <c r="F79" s="30"/>
      <c r="G79" s="30"/>
      <c r="H79" s="30"/>
      <c r="I79" s="30"/>
      <c r="J79" s="28" t="s">
        <v>30</v>
      </c>
      <c r="K79" s="28"/>
      <c r="L79" s="28"/>
      <c r="M79" s="28"/>
      <c r="N79" s="31">
        <f>3605.28</f>
        <v>3605.28</v>
      </c>
      <c r="O79" s="31"/>
      <c r="P79" s="31"/>
      <c r="Q79" s="28" t="s">
        <v>4</v>
      </c>
      <c r="R79" s="28"/>
      <c r="S79" s="32" t="s">
        <v>4</v>
      </c>
      <c r="T79" s="32"/>
      <c r="U79" s="32"/>
      <c r="V79" s="32"/>
      <c r="W79" s="7" t="s">
        <v>4</v>
      </c>
      <c r="X79" s="32" t="s">
        <v>4</v>
      </c>
      <c r="Y79" s="32"/>
      <c r="Z79" s="32"/>
      <c r="AA79" s="32"/>
      <c r="AB79" s="28" t="s">
        <v>30</v>
      </c>
      <c r="AC79" s="28"/>
      <c r="AD79" s="28"/>
      <c r="AE79" s="27">
        <f>3605.28</f>
        <v>3605.28</v>
      </c>
      <c r="AF79" s="27"/>
      <c r="AG79" s="27"/>
    </row>
    <row r="80" spans="1:33" s="1" customFormat="1" ht="33.75" customHeight="1">
      <c r="A80" s="6" t="s">
        <v>33</v>
      </c>
      <c r="B80" s="29" t="s">
        <v>173</v>
      </c>
      <c r="C80" s="29"/>
      <c r="D80" s="29"/>
      <c r="E80" s="30" t="s">
        <v>174</v>
      </c>
      <c r="F80" s="30"/>
      <c r="G80" s="30"/>
      <c r="H80" s="30"/>
      <c r="I80" s="30"/>
      <c r="J80" s="28" t="s">
        <v>30</v>
      </c>
      <c r="K80" s="28"/>
      <c r="L80" s="28"/>
      <c r="M80" s="28"/>
      <c r="N80" s="31">
        <f>15420</f>
        <v>15420</v>
      </c>
      <c r="O80" s="31"/>
      <c r="P80" s="31"/>
      <c r="Q80" s="28" t="s">
        <v>4</v>
      </c>
      <c r="R80" s="28"/>
      <c r="S80" s="32" t="s">
        <v>4</v>
      </c>
      <c r="T80" s="32"/>
      <c r="U80" s="32"/>
      <c r="V80" s="32"/>
      <c r="W80" s="7" t="s">
        <v>4</v>
      </c>
      <c r="X80" s="32" t="s">
        <v>4</v>
      </c>
      <c r="Y80" s="32"/>
      <c r="Z80" s="32"/>
      <c r="AA80" s="32"/>
      <c r="AB80" s="28" t="s">
        <v>30</v>
      </c>
      <c r="AC80" s="28"/>
      <c r="AD80" s="28"/>
      <c r="AE80" s="27">
        <f>15420</f>
        <v>15420</v>
      </c>
      <c r="AF80" s="27"/>
      <c r="AG80" s="27"/>
    </row>
    <row r="81" spans="1:33" s="1" customFormat="1" ht="12" customHeight="1">
      <c r="A81" s="24" t="s">
        <v>175</v>
      </c>
      <c r="B81" s="24"/>
      <c r="C81" s="24"/>
      <c r="D81" s="24"/>
      <c r="E81" s="24"/>
      <c r="F81" s="24"/>
      <c r="G81" s="24"/>
      <c r="H81" s="24"/>
      <c r="I81" s="24"/>
      <c r="J81" s="17" t="s">
        <v>33</v>
      </c>
      <c r="K81" s="17"/>
      <c r="L81" s="17"/>
      <c r="M81" s="17"/>
      <c r="N81" s="25">
        <f>35008.17</f>
        <v>35008.17</v>
      </c>
      <c r="O81" s="25"/>
      <c r="P81" s="25"/>
      <c r="Q81" s="17" t="s">
        <v>4</v>
      </c>
      <c r="R81" s="17"/>
      <c r="S81" s="26" t="s">
        <v>4</v>
      </c>
      <c r="T81" s="26"/>
      <c r="U81" s="26"/>
      <c r="V81" s="26"/>
      <c r="W81" s="8" t="s">
        <v>4</v>
      </c>
      <c r="X81" s="26" t="s">
        <v>4</v>
      </c>
      <c r="Y81" s="26"/>
      <c r="Z81" s="26"/>
      <c r="AA81" s="26"/>
      <c r="AB81" s="17" t="s">
        <v>33</v>
      </c>
      <c r="AC81" s="17"/>
      <c r="AD81" s="17"/>
      <c r="AE81" s="18">
        <f>35008.17</f>
        <v>35008.17</v>
      </c>
      <c r="AF81" s="18"/>
      <c r="AG81" s="18"/>
    </row>
    <row r="82" spans="1:33" s="1" customFormat="1" ht="12" customHeight="1">
      <c r="A82" s="24" t="s">
        <v>176</v>
      </c>
      <c r="B82" s="24"/>
      <c r="C82" s="24"/>
      <c r="D82" s="24"/>
      <c r="E82" s="24"/>
      <c r="F82" s="24"/>
      <c r="G82" s="24"/>
      <c r="H82" s="24"/>
      <c r="I82" s="24"/>
      <c r="J82" s="17" t="s">
        <v>177</v>
      </c>
      <c r="K82" s="17"/>
      <c r="L82" s="17"/>
      <c r="M82" s="17"/>
      <c r="N82" s="25">
        <f>2576553.78</f>
        <v>2576553.78</v>
      </c>
      <c r="O82" s="25"/>
      <c r="P82" s="25"/>
      <c r="Q82" s="17" t="s">
        <v>4</v>
      </c>
      <c r="R82" s="17"/>
      <c r="S82" s="26" t="s">
        <v>4</v>
      </c>
      <c r="T82" s="26"/>
      <c r="U82" s="26"/>
      <c r="V82" s="26"/>
      <c r="W82" s="8" t="s">
        <v>4</v>
      </c>
      <c r="X82" s="26" t="s">
        <v>4</v>
      </c>
      <c r="Y82" s="26"/>
      <c r="Z82" s="26"/>
      <c r="AA82" s="26"/>
      <c r="AB82" s="17" t="s">
        <v>177</v>
      </c>
      <c r="AC82" s="17"/>
      <c r="AD82" s="17"/>
      <c r="AE82" s="18">
        <f>2576553.78</f>
        <v>2576553.78</v>
      </c>
      <c r="AF82" s="18"/>
      <c r="AG82" s="18"/>
    </row>
    <row r="83" spans="1:33" s="1" customFormat="1" ht="21.75" customHeight="1">
      <c r="A83" s="19" t="s">
        <v>178</v>
      </c>
      <c r="B83" s="19"/>
      <c r="C83" s="19"/>
      <c r="D83" s="19"/>
      <c r="E83" s="19"/>
      <c r="F83" s="19"/>
      <c r="G83" s="19"/>
      <c r="H83" s="19"/>
      <c r="I83" s="19"/>
      <c r="J83" s="20" t="s">
        <v>177</v>
      </c>
      <c r="K83" s="20"/>
      <c r="L83" s="20"/>
      <c r="M83" s="20"/>
      <c r="N83" s="21">
        <f>2576553.78</f>
        <v>2576553.78</v>
      </c>
      <c r="O83" s="21"/>
      <c r="P83" s="21"/>
      <c r="Q83" s="20" t="s">
        <v>4</v>
      </c>
      <c r="R83" s="20"/>
      <c r="S83" s="22" t="s">
        <v>4</v>
      </c>
      <c r="T83" s="22"/>
      <c r="U83" s="22"/>
      <c r="V83" s="22"/>
      <c r="W83" s="9" t="s">
        <v>4</v>
      </c>
      <c r="X83" s="22" t="s">
        <v>4</v>
      </c>
      <c r="Y83" s="22"/>
      <c r="Z83" s="22"/>
      <c r="AA83" s="22"/>
      <c r="AB83" s="20" t="s">
        <v>177</v>
      </c>
      <c r="AC83" s="20"/>
      <c r="AD83" s="20"/>
      <c r="AE83" s="23">
        <f>2576553.78</f>
        <v>2576553.78</v>
      </c>
      <c r="AF83" s="23"/>
      <c r="AG83" s="23"/>
    </row>
    <row r="84" spans="1:33" s="1" customFormat="1" ht="21.75" customHeight="1">
      <c r="A84" s="13" t="s">
        <v>179</v>
      </c>
      <c r="B84" s="13"/>
      <c r="C84" s="13"/>
      <c r="D84" s="14" t="s">
        <v>180</v>
      </c>
      <c r="E84" s="14"/>
      <c r="F84" s="14"/>
      <c r="G84" s="14"/>
      <c r="H84" s="14"/>
      <c r="I84" s="14"/>
      <c r="J84" s="14"/>
      <c r="K84" s="14"/>
      <c r="L84" s="14" t="s">
        <v>4</v>
      </c>
      <c r="M84" s="14"/>
      <c r="N84" s="14"/>
      <c r="O84" s="14"/>
      <c r="P84" s="14"/>
      <c r="Q84" s="14"/>
      <c r="R84" s="14"/>
      <c r="S84" s="14"/>
      <c r="T84" s="14"/>
      <c r="U84" s="14" t="s">
        <v>181</v>
      </c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s="1" customFormat="1" ht="12" customHeight="1">
      <c r="A85" s="12" t="s">
        <v>4</v>
      </c>
      <c r="B85" s="12"/>
      <c r="C85" s="12"/>
      <c r="D85" s="16" t="s">
        <v>4</v>
      </c>
      <c r="E85" s="16"/>
      <c r="F85" s="15" t="s">
        <v>182</v>
      </c>
      <c r="G85" s="15"/>
      <c r="H85" s="15"/>
      <c r="I85" s="15"/>
      <c r="J85" s="15"/>
      <c r="K85" s="11" t="s">
        <v>4</v>
      </c>
      <c r="L85" s="12" t="s">
        <v>4</v>
      </c>
      <c r="M85" s="12"/>
      <c r="N85" s="12"/>
      <c r="O85" s="15" t="s">
        <v>183</v>
      </c>
      <c r="P85" s="15"/>
      <c r="Q85" s="15"/>
      <c r="R85" s="15"/>
      <c r="S85" s="15"/>
      <c r="T85" s="10" t="s">
        <v>4</v>
      </c>
      <c r="U85" s="10" t="s">
        <v>4</v>
      </c>
      <c r="V85" s="15" t="s">
        <v>184</v>
      </c>
      <c r="W85" s="15"/>
      <c r="X85" s="15"/>
      <c r="Y85" s="15"/>
      <c r="Z85" s="15"/>
      <c r="AA85" s="15"/>
      <c r="AB85" s="15"/>
      <c r="AC85" s="15"/>
      <c r="AD85" s="15"/>
      <c r="AE85" s="15"/>
      <c r="AF85" s="12" t="s">
        <v>4</v>
      </c>
      <c r="AG85" s="12"/>
    </row>
    <row r="86" spans="1:33" s="1" customFormat="1" ht="21.75" customHeight="1">
      <c r="A86" s="13" t="s">
        <v>185</v>
      </c>
      <c r="B86" s="13"/>
      <c r="C86" s="13"/>
      <c r="D86" s="13"/>
      <c r="E86" s="13"/>
      <c r="F86" s="13" t="s">
        <v>4</v>
      </c>
      <c r="G86" s="13"/>
      <c r="H86" s="13"/>
      <c r="I86" s="13"/>
      <c r="J86" s="13"/>
      <c r="K86" s="13"/>
      <c r="L86" s="13"/>
      <c r="M86" s="13"/>
      <c r="N86" s="13"/>
      <c r="O86" s="13"/>
      <c r="P86" s="14" t="s">
        <v>186</v>
      </c>
      <c r="Q86" s="14"/>
      <c r="R86" s="14"/>
      <c r="S86" s="14"/>
      <c r="T86" s="14"/>
      <c r="U86" s="14"/>
      <c r="V86" s="14"/>
      <c r="W86" s="14"/>
      <c r="X86" s="14"/>
      <c r="Y86" s="14"/>
      <c r="Z86" s="12" t="s">
        <v>4</v>
      </c>
      <c r="AA86" s="12"/>
      <c r="AB86" s="12"/>
      <c r="AC86" s="12"/>
      <c r="AD86" s="12"/>
      <c r="AE86" s="12"/>
      <c r="AF86" s="12"/>
      <c r="AG86" s="12"/>
    </row>
    <row r="87" spans="1:33" s="1" customFormat="1" ht="12.75" customHeight="1">
      <c r="A87" s="12" t="s">
        <v>4</v>
      </c>
      <c r="B87" s="12"/>
      <c r="C87" s="12"/>
      <c r="D87" s="12"/>
      <c r="E87" s="12"/>
      <c r="F87" s="10" t="s">
        <v>4</v>
      </c>
      <c r="G87" s="15" t="s">
        <v>183</v>
      </c>
      <c r="H87" s="15"/>
      <c r="I87" s="15"/>
      <c r="J87" s="15"/>
      <c r="K87" s="15"/>
      <c r="L87" s="15"/>
      <c r="M87" s="12" t="s">
        <v>4</v>
      </c>
      <c r="N87" s="12"/>
      <c r="O87" s="12"/>
      <c r="P87" s="12" t="s">
        <v>4</v>
      </c>
      <c r="Q87" s="12"/>
      <c r="R87" s="15" t="s">
        <v>184</v>
      </c>
      <c r="S87" s="15"/>
      <c r="T87" s="15"/>
      <c r="U87" s="15"/>
      <c r="V87" s="15"/>
      <c r="W87" s="15"/>
      <c r="X87" s="15"/>
      <c r="Y87" s="12" t="s">
        <v>4</v>
      </c>
      <c r="Z87" s="12"/>
      <c r="AA87" s="12"/>
      <c r="AB87" s="12"/>
      <c r="AC87" s="12"/>
      <c r="AD87" s="12"/>
      <c r="AE87" s="12"/>
      <c r="AF87" s="12"/>
      <c r="AG87" s="12"/>
    </row>
  </sheetData>
  <sheetProtection/>
  <mergeCells count="622">
    <mergeCell ref="A1:AG1"/>
    <mergeCell ref="A2:AG2"/>
    <mergeCell ref="A3:AG3"/>
    <mergeCell ref="A4:AF4"/>
    <mergeCell ref="A5:AC5"/>
    <mergeCell ref="AD5:AG5"/>
    <mergeCell ref="A6:Z6"/>
    <mergeCell ref="AA6:AB6"/>
    <mergeCell ref="AC6:AG6"/>
    <mergeCell ref="A7:H7"/>
    <mergeCell ref="I7:Z7"/>
    <mergeCell ref="AA7:AB7"/>
    <mergeCell ref="AC7:AG7"/>
    <mergeCell ref="A8:G8"/>
    <mergeCell ref="H8:Z8"/>
    <mergeCell ref="AA8:AB8"/>
    <mergeCell ref="AC8:AG8"/>
    <mergeCell ref="A9:G9"/>
    <mergeCell ref="H9:Z9"/>
    <mergeCell ref="AA9:AB9"/>
    <mergeCell ref="AC9:AG9"/>
    <mergeCell ref="A10:B10"/>
    <mergeCell ref="C10:AG10"/>
    <mergeCell ref="A11:AG11"/>
    <mergeCell ref="A12:A14"/>
    <mergeCell ref="B12:I12"/>
    <mergeCell ref="B13:D14"/>
    <mergeCell ref="E13:I14"/>
    <mergeCell ref="J12:P12"/>
    <mergeCell ref="J13:M14"/>
    <mergeCell ref="N13:P14"/>
    <mergeCell ref="Q12:AA12"/>
    <mergeCell ref="Q13:V13"/>
    <mergeCell ref="Q14:R14"/>
    <mergeCell ref="S14:V14"/>
    <mergeCell ref="W13:AA13"/>
    <mergeCell ref="X14:AA14"/>
    <mergeCell ref="AB12:AG12"/>
    <mergeCell ref="AB13:AD14"/>
    <mergeCell ref="AE13:AG14"/>
    <mergeCell ref="B15:D15"/>
    <mergeCell ref="E15:I15"/>
    <mergeCell ref="J15:M15"/>
    <mergeCell ref="N15:P15"/>
    <mergeCell ref="Q15:R15"/>
    <mergeCell ref="S15:V15"/>
    <mergeCell ref="X15:AA15"/>
    <mergeCell ref="AB15:AD15"/>
    <mergeCell ref="AE15:AG15"/>
    <mergeCell ref="A16:AG16"/>
    <mergeCell ref="A17:AG17"/>
    <mergeCell ref="A18:AG18"/>
    <mergeCell ref="A19:AG19"/>
    <mergeCell ref="A20:AG20"/>
    <mergeCell ref="B21:D21"/>
    <mergeCell ref="E21:I21"/>
    <mergeCell ref="J21:M21"/>
    <mergeCell ref="N21:P21"/>
    <mergeCell ref="Q21:R21"/>
    <mergeCell ref="S21:V21"/>
    <mergeCell ref="X21:AA21"/>
    <mergeCell ref="AB21:AD21"/>
    <mergeCell ref="AE21:AG21"/>
    <mergeCell ref="A22:AG22"/>
    <mergeCell ref="B23:D23"/>
    <mergeCell ref="E23:I23"/>
    <mergeCell ref="J23:M23"/>
    <mergeCell ref="N23:P23"/>
    <mergeCell ref="Q23:R23"/>
    <mergeCell ref="S23:V23"/>
    <mergeCell ref="X23:AA23"/>
    <mergeCell ref="AB23:AD23"/>
    <mergeCell ref="AE23:AG23"/>
    <mergeCell ref="B24:D24"/>
    <mergeCell ref="E24:I24"/>
    <mergeCell ref="J24:M24"/>
    <mergeCell ref="N24:P24"/>
    <mergeCell ref="Q24:R24"/>
    <mergeCell ref="S24:V24"/>
    <mergeCell ref="X24:AA24"/>
    <mergeCell ref="AB24:AD24"/>
    <mergeCell ref="AE24:AG24"/>
    <mergeCell ref="B25:D25"/>
    <mergeCell ref="E25:I25"/>
    <mergeCell ref="J25:M25"/>
    <mergeCell ref="N25:P25"/>
    <mergeCell ref="Q25:R25"/>
    <mergeCell ref="S25:V25"/>
    <mergeCell ref="X25:AA25"/>
    <mergeCell ref="AB25:AD25"/>
    <mergeCell ref="AE25:AG25"/>
    <mergeCell ref="B26:D26"/>
    <mergeCell ref="E26:I26"/>
    <mergeCell ref="J26:M26"/>
    <mergeCell ref="N26:P26"/>
    <mergeCell ref="Q26:R26"/>
    <mergeCell ref="S26:V26"/>
    <mergeCell ref="X26:AA26"/>
    <mergeCell ref="AB26:AD26"/>
    <mergeCell ref="AE26:AG26"/>
    <mergeCell ref="B27:D27"/>
    <mergeCell ref="E27:I27"/>
    <mergeCell ref="J27:M27"/>
    <mergeCell ref="N27:P27"/>
    <mergeCell ref="Q27:R27"/>
    <mergeCell ref="S27:V27"/>
    <mergeCell ref="X27:AA27"/>
    <mergeCell ref="AB27:AD27"/>
    <mergeCell ref="AE27:AG27"/>
    <mergeCell ref="B28:D28"/>
    <mergeCell ref="E28:I28"/>
    <mergeCell ref="J28:M28"/>
    <mergeCell ref="N28:P28"/>
    <mergeCell ref="Q28:R28"/>
    <mergeCell ref="S28:V28"/>
    <mergeCell ref="X28:AA28"/>
    <mergeCell ref="AB28:AD28"/>
    <mergeCell ref="AE28:AG28"/>
    <mergeCell ref="B29:D29"/>
    <mergeCell ref="E29:I29"/>
    <mergeCell ref="J29:M29"/>
    <mergeCell ref="N29:P29"/>
    <mergeCell ref="Q29:R29"/>
    <mergeCell ref="S29:V29"/>
    <mergeCell ref="X29:AA29"/>
    <mergeCell ref="AB29:AD29"/>
    <mergeCell ref="AE29:AG29"/>
    <mergeCell ref="B30:D30"/>
    <mergeCell ref="E30:I30"/>
    <mergeCell ref="J30:M30"/>
    <mergeCell ref="N30:P30"/>
    <mergeCell ref="Q30:R30"/>
    <mergeCell ref="S30:V30"/>
    <mergeCell ref="X30:AA30"/>
    <mergeCell ref="AB30:AD30"/>
    <mergeCell ref="AE30:AG30"/>
    <mergeCell ref="B31:D31"/>
    <mergeCell ref="E31:I31"/>
    <mergeCell ref="J31:M31"/>
    <mergeCell ref="N31:P31"/>
    <mergeCell ref="Q31:R31"/>
    <mergeCell ref="S31:V31"/>
    <mergeCell ref="X31:AA31"/>
    <mergeCell ref="AB31:AD31"/>
    <mergeCell ref="AE31:AG31"/>
    <mergeCell ref="B32:D32"/>
    <mergeCell ref="E32:I32"/>
    <mergeCell ref="J32:M32"/>
    <mergeCell ref="N32:P32"/>
    <mergeCell ref="Q32:R32"/>
    <mergeCell ref="S32:V32"/>
    <mergeCell ref="X32:AA32"/>
    <mergeCell ref="AB32:AD32"/>
    <mergeCell ref="AE32:AG32"/>
    <mergeCell ref="B33:D33"/>
    <mergeCell ref="E33:I33"/>
    <mergeCell ref="J33:M33"/>
    <mergeCell ref="N33:P33"/>
    <mergeCell ref="Q33:R33"/>
    <mergeCell ref="S33:V33"/>
    <mergeCell ref="X33:AA33"/>
    <mergeCell ref="AB33:AD33"/>
    <mergeCell ref="AE33:AG33"/>
    <mergeCell ref="B34:D34"/>
    <mergeCell ref="E34:I34"/>
    <mergeCell ref="J34:M34"/>
    <mergeCell ref="N34:P34"/>
    <mergeCell ref="Q34:R34"/>
    <mergeCell ref="S34:V34"/>
    <mergeCell ref="X34:AA34"/>
    <mergeCell ref="AB34:AD34"/>
    <mergeCell ref="AE34:AG34"/>
    <mergeCell ref="B35:D35"/>
    <mergeCell ref="E35:I35"/>
    <mergeCell ref="J35:M35"/>
    <mergeCell ref="N35:P35"/>
    <mergeCell ref="Q35:R35"/>
    <mergeCell ref="S35:V35"/>
    <mergeCell ref="X35:AA35"/>
    <mergeCell ref="AB35:AD35"/>
    <mergeCell ref="AE35:AG35"/>
    <mergeCell ref="B36:D36"/>
    <mergeCell ref="E36:I36"/>
    <mergeCell ref="J36:M36"/>
    <mergeCell ref="N36:P36"/>
    <mergeCell ref="Q36:R36"/>
    <mergeCell ref="S36:V36"/>
    <mergeCell ref="X36:AA36"/>
    <mergeCell ref="AB36:AD36"/>
    <mergeCell ref="AE36:AG36"/>
    <mergeCell ref="B37:D37"/>
    <mergeCell ref="E37:I37"/>
    <mergeCell ref="J37:M37"/>
    <mergeCell ref="N37:P37"/>
    <mergeCell ref="Q37:R37"/>
    <mergeCell ref="S37:V37"/>
    <mergeCell ref="X37:AA37"/>
    <mergeCell ref="AB37:AD37"/>
    <mergeCell ref="AE37:AG37"/>
    <mergeCell ref="B38:D38"/>
    <mergeCell ref="E38:I38"/>
    <mergeCell ref="J38:M38"/>
    <mergeCell ref="N38:P38"/>
    <mergeCell ref="Q38:R38"/>
    <mergeCell ref="S38:V38"/>
    <mergeCell ref="X38:AA38"/>
    <mergeCell ref="AB38:AD38"/>
    <mergeCell ref="AE38:AG38"/>
    <mergeCell ref="B39:D39"/>
    <mergeCell ref="E39:I39"/>
    <mergeCell ref="J39:M39"/>
    <mergeCell ref="N39:P39"/>
    <mergeCell ref="Q39:R39"/>
    <mergeCell ref="S39:V39"/>
    <mergeCell ref="X39:AA39"/>
    <mergeCell ref="AB39:AD39"/>
    <mergeCell ref="AE39:AG39"/>
    <mergeCell ref="B40:D40"/>
    <mergeCell ref="E40:I40"/>
    <mergeCell ref="J40:M40"/>
    <mergeCell ref="N40:P40"/>
    <mergeCell ref="Q40:R40"/>
    <mergeCell ref="S40:V40"/>
    <mergeCell ref="X40:AA40"/>
    <mergeCell ref="AB40:AD40"/>
    <mergeCell ref="AE40:AG40"/>
    <mergeCell ref="B41:D41"/>
    <mergeCell ref="E41:I41"/>
    <mergeCell ref="J41:M41"/>
    <mergeCell ref="N41:P41"/>
    <mergeCell ref="Q41:R41"/>
    <mergeCell ref="S41:V41"/>
    <mergeCell ref="X41:AA41"/>
    <mergeCell ref="AB41:AD41"/>
    <mergeCell ref="AE41:AG41"/>
    <mergeCell ref="B42:D42"/>
    <mergeCell ref="E42:I42"/>
    <mergeCell ref="J42:M42"/>
    <mergeCell ref="N42:P42"/>
    <mergeCell ref="Q42:R42"/>
    <mergeCell ref="S42:V42"/>
    <mergeCell ref="X42:AA42"/>
    <mergeCell ref="AB42:AD42"/>
    <mergeCell ref="AE42:AG42"/>
    <mergeCell ref="B43:D43"/>
    <mergeCell ref="E43:I43"/>
    <mergeCell ref="J43:M43"/>
    <mergeCell ref="N43:P43"/>
    <mergeCell ref="Q43:R43"/>
    <mergeCell ref="S43:V43"/>
    <mergeCell ref="X43:AA43"/>
    <mergeCell ref="AB43:AD43"/>
    <mergeCell ref="AE43:AG43"/>
    <mergeCell ref="B44:D44"/>
    <mergeCell ref="E44:I44"/>
    <mergeCell ref="J44:M44"/>
    <mergeCell ref="N44:P44"/>
    <mergeCell ref="Q44:R44"/>
    <mergeCell ref="S44:V44"/>
    <mergeCell ref="X44:AA44"/>
    <mergeCell ref="AB44:AD44"/>
    <mergeCell ref="AE44:AG44"/>
    <mergeCell ref="B45:D45"/>
    <mergeCell ref="E45:I45"/>
    <mergeCell ref="J45:M45"/>
    <mergeCell ref="N45:P45"/>
    <mergeCell ref="Q45:R45"/>
    <mergeCell ref="S45:V45"/>
    <mergeCell ref="X45:AA45"/>
    <mergeCell ref="AB45:AD45"/>
    <mergeCell ref="AE45:AG45"/>
    <mergeCell ref="B46:D46"/>
    <mergeCell ref="E46:I46"/>
    <mergeCell ref="J46:M46"/>
    <mergeCell ref="N46:P46"/>
    <mergeCell ref="Q46:R46"/>
    <mergeCell ref="S46:V46"/>
    <mergeCell ref="X46:AA46"/>
    <mergeCell ref="AB46:AD46"/>
    <mergeCell ref="AE46:AG46"/>
    <mergeCell ref="B47:D47"/>
    <mergeCell ref="E47:I47"/>
    <mergeCell ref="J47:M47"/>
    <mergeCell ref="N47:P47"/>
    <mergeCell ref="Q47:R47"/>
    <mergeCell ref="S47:V47"/>
    <mergeCell ref="X47:AA47"/>
    <mergeCell ref="AB47:AD47"/>
    <mergeCell ref="AE47:AG47"/>
    <mergeCell ref="B48:D48"/>
    <mergeCell ref="E48:I48"/>
    <mergeCell ref="J48:M48"/>
    <mergeCell ref="N48:P48"/>
    <mergeCell ref="Q48:R48"/>
    <mergeCell ref="S48:V48"/>
    <mergeCell ref="X48:AA48"/>
    <mergeCell ref="AB48:AD48"/>
    <mergeCell ref="AE48:AG48"/>
    <mergeCell ref="B49:D49"/>
    <mergeCell ref="E49:I49"/>
    <mergeCell ref="J49:M49"/>
    <mergeCell ref="N49:P49"/>
    <mergeCell ref="Q49:R49"/>
    <mergeCell ref="S49:V49"/>
    <mergeCell ref="X49:AA49"/>
    <mergeCell ref="AB49:AD49"/>
    <mergeCell ref="AE49:AG49"/>
    <mergeCell ref="B50:D50"/>
    <mergeCell ref="E50:I50"/>
    <mergeCell ref="J50:M50"/>
    <mergeCell ref="N50:P50"/>
    <mergeCell ref="Q50:R50"/>
    <mergeCell ref="S50:V50"/>
    <mergeCell ref="X50:AA50"/>
    <mergeCell ref="AB50:AD50"/>
    <mergeCell ref="AE50:AG50"/>
    <mergeCell ref="B51:D51"/>
    <mergeCell ref="E51:I51"/>
    <mergeCell ref="J51:M51"/>
    <mergeCell ref="N51:P51"/>
    <mergeCell ref="Q51:R51"/>
    <mergeCell ref="S51:V51"/>
    <mergeCell ref="X51:AA51"/>
    <mergeCell ref="AB51:AD51"/>
    <mergeCell ref="AE51:AG51"/>
    <mergeCell ref="B52:D52"/>
    <mergeCell ref="E52:I52"/>
    <mergeCell ref="J52:M52"/>
    <mergeCell ref="N52:P52"/>
    <mergeCell ref="Q52:R52"/>
    <mergeCell ref="S52:V52"/>
    <mergeCell ref="X52:AA52"/>
    <mergeCell ref="AB52:AD52"/>
    <mergeCell ref="AE52:AG52"/>
    <mergeCell ref="B53:D53"/>
    <mergeCell ref="E53:I53"/>
    <mergeCell ref="J53:M53"/>
    <mergeCell ref="N53:P53"/>
    <mergeCell ref="Q53:R53"/>
    <mergeCell ref="S53:V53"/>
    <mergeCell ref="X53:AA53"/>
    <mergeCell ref="AB53:AD53"/>
    <mergeCell ref="AE53:AG53"/>
    <mergeCell ref="B54:D54"/>
    <mergeCell ref="E54:I54"/>
    <mergeCell ref="J54:M54"/>
    <mergeCell ref="N54:P54"/>
    <mergeCell ref="Q54:R54"/>
    <mergeCell ref="S54:V54"/>
    <mergeCell ref="X54:AA54"/>
    <mergeCell ref="AB54:AD54"/>
    <mergeCell ref="AE54:AG54"/>
    <mergeCell ref="B55:D55"/>
    <mergeCell ref="E55:I55"/>
    <mergeCell ref="J55:M55"/>
    <mergeCell ref="N55:P55"/>
    <mergeCell ref="Q55:R55"/>
    <mergeCell ref="S55:V55"/>
    <mergeCell ref="X55:AA55"/>
    <mergeCell ref="AB55:AD55"/>
    <mergeCell ref="AE55:AG55"/>
    <mergeCell ref="B56:D56"/>
    <mergeCell ref="E56:I56"/>
    <mergeCell ref="J56:M56"/>
    <mergeCell ref="N56:P56"/>
    <mergeCell ref="Q56:R56"/>
    <mergeCell ref="S56:V56"/>
    <mergeCell ref="X56:AA56"/>
    <mergeCell ref="AB56:AD56"/>
    <mergeCell ref="AE56:AG56"/>
    <mergeCell ref="B57:D57"/>
    <mergeCell ref="E57:I57"/>
    <mergeCell ref="J57:M57"/>
    <mergeCell ref="N57:P57"/>
    <mergeCell ref="Q57:R57"/>
    <mergeCell ref="S57:V57"/>
    <mergeCell ref="X57:AA57"/>
    <mergeCell ref="AB57:AD57"/>
    <mergeCell ref="AE57:AG57"/>
    <mergeCell ref="B58:D58"/>
    <mergeCell ref="E58:I58"/>
    <mergeCell ref="J58:M58"/>
    <mergeCell ref="N58:P58"/>
    <mergeCell ref="Q58:R58"/>
    <mergeCell ref="S58:V58"/>
    <mergeCell ref="X58:AA58"/>
    <mergeCell ref="AB58:AD58"/>
    <mergeCell ref="AE58:AG58"/>
    <mergeCell ref="B59:D59"/>
    <mergeCell ref="E59:I59"/>
    <mergeCell ref="J59:M59"/>
    <mergeCell ref="N59:P59"/>
    <mergeCell ref="Q59:R59"/>
    <mergeCell ref="S59:V59"/>
    <mergeCell ref="X59:AA59"/>
    <mergeCell ref="AB59:AD59"/>
    <mergeCell ref="AE59:AG59"/>
    <mergeCell ref="B60:D60"/>
    <mergeCell ref="E60:I60"/>
    <mergeCell ref="J60:M60"/>
    <mergeCell ref="N60:P60"/>
    <mergeCell ref="Q60:R60"/>
    <mergeCell ref="S60:V60"/>
    <mergeCell ref="X60:AA60"/>
    <mergeCell ref="AB60:AD60"/>
    <mergeCell ref="AE60:AG60"/>
    <mergeCell ref="B61:D61"/>
    <mergeCell ref="E61:I61"/>
    <mergeCell ref="J61:M61"/>
    <mergeCell ref="N61:P61"/>
    <mergeCell ref="Q61:R61"/>
    <mergeCell ref="S61:V61"/>
    <mergeCell ref="X61:AA61"/>
    <mergeCell ref="AB61:AD61"/>
    <mergeCell ref="AE61:AG61"/>
    <mergeCell ref="B62:D62"/>
    <mergeCell ref="E62:I62"/>
    <mergeCell ref="J62:M62"/>
    <mergeCell ref="N62:P62"/>
    <mergeCell ref="Q62:R62"/>
    <mergeCell ref="S62:V62"/>
    <mergeCell ref="X62:AA62"/>
    <mergeCell ref="AB62:AD62"/>
    <mergeCell ref="AE62:AG62"/>
    <mergeCell ref="B63:D63"/>
    <mergeCell ref="E63:I63"/>
    <mergeCell ref="J63:M63"/>
    <mergeCell ref="N63:P63"/>
    <mergeCell ref="Q63:R63"/>
    <mergeCell ref="S63:V63"/>
    <mergeCell ref="X63:AA63"/>
    <mergeCell ref="AB63:AD63"/>
    <mergeCell ref="AE63:AG63"/>
    <mergeCell ref="B64:D64"/>
    <mergeCell ref="E64:I64"/>
    <mergeCell ref="J64:M64"/>
    <mergeCell ref="N64:P64"/>
    <mergeCell ref="Q64:R64"/>
    <mergeCell ref="S64:V64"/>
    <mergeCell ref="X64:AA64"/>
    <mergeCell ref="AB64:AD64"/>
    <mergeCell ref="AE64:AG64"/>
    <mergeCell ref="B65:D65"/>
    <mergeCell ref="E65:I65"/>
    <mergeCell ref="J65:M65"/>
    <mergeCell ref="N65:P65"/>
    <mergeCell ref="Q65:R65"/>
    <mergeCell ref="S65:V65"/>
    <mergeCell ref="X65:AA65"/>
    <mergeCell ref="AB65:AD65"/>
    <mergeCell ref="AE65:AG65"/>
    <mergeCell ref="B66:D66"/>
    <mergeCell ref="E66:I66"/>
    <mergeCell ref="J66:M66"/>
    <mergeCell ref="N66:P66"/>
    <mergeCell ref="Q66:R66"/>
    <mergeCell ref="S66:V66"/>
    <mergeCell ref="X66:AA66"/>
    <mergeCell ref="AB66:AD66"/>
    <mergeCell ref="AE66:AG66"/>
    <mergeCell ref="B67:D67"/>
    <mergeCell ref="E67:I67"/>
    <mergeCell ref="J67:M67"/>
    <mergeCell ref="N67:P67"/>
    <mergeCell ref="Q67:R67"/>
    <mergeCell ref="S67:V67"/>
    <mergeCell ref="X67:AA67"/>
    <mergeCell ref="AB67:AD67"/>
    <mergeCell ref="AE67:AG67"/>
    <mergeCell ref="B68:D68"/>
    <mergeCell ref="E68:I68"/>
    <mergeCell ref="J68:M68"/>
    <mergeCell ref="N68:P68"/>
    <mergeCell ref="Q68:R68"/>
    <mergeCell ref="S68:V68"/>
    <mergeCell ref="X68:AA68"/>
    <mergeCell ref="AB68:AD68"/>
    <mergeCell ref="AE68:AG68"/>
    <mergeCell ref="B69:D69"/>
    <mergeCell ref="E69:I69"/>
    <mergeCell ref="J69:M69"/>
    <mergeCell ref="N69:P69"/>
    <mergeCell ref="Q69:R69"/>
    <mergeCell ref="S69:V69"/>
    <mergeCell ref="X69:AA69"/>
    <mergeCell ref="AB69:AD69"/>
    <mergeCell ref="AE69:AG69"/>
    <mergeCell ref="B70:D70"/>
    <mergeCell ref="E70:I70"/>
    <mergeCell ref="J70:M70"/>
    <mergeCell ref="N70:P70"/>
    <mergeCell ref="Q70:R70"/>
    <mergeCell ref="S70:V70"/>
    <mergeCell ref="X70:AA70"/>
    <mergeCell ref="AB70:AD70"/>
    <mergeCell ref="AE70:AG70"/>
    <mergeCell ref="B71:D71"/>
    <mergeCell ref="E71:I71"/>
    <mergeCell ref="J71:M71"/>
    <mergeCell ref="N71:P71"/>
    <mergeCell ref="Q71:R71"/>
    <mergeCell ref="S71:V71"/>
    <mergeCell ref="X71:AA71"/>
    <mergeCell ref="AB71:AD71"/>
    <mergeCell ref="AE71:AG71"/>
    <mergeCell ref="B72:D72"/>
    <mergeCell ref="E72:I72"/>
    <mergeCell ref="J72:M72"/>
    <mergeCell ref="N72:P72"/>
    <mergeCell ref="Q72:R72"/>
    <mergeCell ref="S72:V72"/>
    <mergeCell ref="X72:AA72"/>
    <mergeCell ref="AB72:AD72"/>
    <mergeCell ref="AE72:AG72"/>
    <mergeCell ref="B73:D73"/>
    <mergeCell ref="E73:I73"/>
    <mergeCell ref="J73:M73"/>
    <mergeCell ref="N73:P73"/>
    <mergeCell ref="Q73:R73"/>
    <mergeCell ref="S73:V73"/>
    <mergeCell ref="X73:AA73"/>
    <mergeCell ref="AB73:AD73"/>
    <mergeCell ref="AE73:AG73"/>
    <mergeCell ref="B74:D74"/>
    <mergeCell ref="E74:I74"/>
    <mergeCell ref="J74:M74"/>
    <mergeCell ref="N74:P74"/>
    <mergeCell ref="Q74:R74"/>
    <mergeCell ref="S74:V74"/>
    <mergeCell ref="X74:AA74"/>
    <mergeCell ref="AB74:AD74"/>
    <mergeCell ref="AE74:AG74"/>
    <mergeCell ref="A75:I75"/>
    <mergeCell ref="J75:M75"/>
    <mergeCell ref="N75:P75"/>
    <mergeCell ref="Q75:R75"/>
    <mergeCell ref="S75:V75"/>
    <mergeCell ref="X75:AA75"/>
    <mergeCell ref="AB75:AD75"/>
    <mergeCell ref="AE75:AG75"/>
    <mergeCell ref="A76:AG76"/>
    <mergeCell ref="B77:D77"/>
    <mergeCell ref="E77:I77"/>
    <mergeCell ref="J77:M77"/>
    <mergeCell ref="N77:P77"/>
    <mergeCell ref="Q77:R77"/>
    <mergeCell ref="S77:V77"/>
    <mergeCell ref="X77:AA77"/>
    <mergeCell ref="AB77:AD77"/>
    <mergeCell ref="AE77:AG77"/>
    <mergeCell ref="B78:D78"/>
    <mergeCell ref="E78:I78"/>
    <mergeCell ref="J78:M78"/>
    <mergeCell ref="N78:P78"/>
    <mergeCell ref="Q78:R78"/>
    <mergeCell ref="S78:V78"/>
    <mergeCell ref="X78:AA78"/>
    <mergeCell ref="AB78:AD78"/>
    <mergeCell ref="AE78:AG78"/>
    <mergeCell ref="B79:D79"/>
    <mergeCell ref="E79:I79"/>
    <mergeCell ref="J79:M79"/>
    <mergeCell ref="N79:P79"/>
    <mergeCell ref="Q79:R79"/>
    <mergeCell ref="S79:V79"/>
    <mergeCell ref="X79:AA79"/>
    <mergeCell ref="AB79:AD79"/>
    <mergeCell ref="AE79:AG79"/>
    <mergeCell ref="B80:D80"/>
    <mergeCell ref="E80:I80"/>
    <mergeCell ref="J80:M80"/>
    <mergeCell ref="N80:P80"/>
    <mergeCell ref="Q80:R80"/>
    <mergeCell ref="S80:V80"/>
    <mergeCell ref="X80:AA80"/>
    <mergeCell ref="AB80:AD80"/>
    <mergeCell ref="AE80:AG80"/>
    <mergeCell ref="A81:I81"/>
    <mergeCell ref="J81:M81"/>
    <mergeCell ref="N81:P81"/>
    <mergeCell ref="Q81:R81"/>
    <mergeCell ref="S81:V81"/>
    <mergeCell ref="X81:AA81"/>
    <mergeCell ref="AB81:AD81"/>
    <mergeCell ref="AE81:AG81"/>
    <mergeCell ref="AE83:AG83"/>
    <mergeCell ref="A82:I82"/>
    <mergeCell ref="J82:M82"/>
    <mergeCell ref="N82:P82"/>
    <mergeCell ref="Q82:R82"/>
    <mergeCell ref="S82:V82"/>
    <mergeCell ref="X82:AA82"/>
    <mergeCell ref="V85:AE85"/>
    <mergeCell ref="AB82:AD82"/>
    <mergeCell ref="AE82:AG82"/>
    <mergeCell ref="A83:I83"/>
    <mergeCell ref="J83:M83"/>
    <mergeCell ref="N83:P83"/>
    <mergeCell ref="Q83:R83"/>
    <mergeCell ref="S83:V83"/>
    <mergeCell ref="X83:AA83"/>
    <mergeCell ref="AB83:AD83"/>
    <mergeCell ref="R87:X87"/>
    <mergeCell ref="A84:C84"/>
    <mergeCell ref="D84:K84"/>
    <mergeCell ref="L84:T84"/>
    <mergeCell ref="U84:AG84"/>
    <mergeCell ref="A85:C85"/>
    <mergeCell ref="D85:E85"/>
    <mergeCell ref="F85:J85"/>
    <mergeCell ref="L85:N85"/>
    <mergeCell ref="O85:S85"/>
    <mergeCell ref="Y87:AG87"/>
    <mergeCell ref="AF85:AG85"/>
    <mergeCell ref="A86:E86"/>
    <mergeCell ref="F86:O86"/>
    <mergeCell ref="P86:Y86"/>
    <mergeCell ref="Z86:AG86"/>
    <mergeCell ref="A87:E87"/>
    <mergeCell ref="G87:L87"/>
    <mergeCell ref="M87:O87"/>
    <mergeCell ref="P87:Q87"/>
  </mergeCells>
  <printOptions/>
  <pageMargins left="0.3937007874015748" right="0" top="0.5905511811023622" bottom="0" header="0.5" footer="0.5"/>
  <pageSetup orientation="portrait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Вагнер Ольга Юрьевна</dc:creator>
  <cp:keywords/>
  <dc:description/>
  <cp:lastModifiedBy>Вагнер Ольга Юрьевна</cp:lastModifiedBy>
  <dcterms:created xsi:type="dcterms:W3CDTF">2015-02-13T04:06:49Z</dcterms:created>
  <dcterms:modified xsi:type="dcterms:W3CDTF">2015-02-13T04:06:50Z</dcterms:modified>
  <cp:category/>
  <cp:version/>
  <cp:contentType/>
  <cp:contentStatus/>
</cp:coreProperties>
</file>